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G:\pagamenti IV trimestre 2022\"/>
    </mc:Choice>
  </mc:AlternateContent>
  <xr:revisionPtr revIDLastSave="0" documentId="13_ncr:1_{31836629-A087-4BAF-A194-7B1A780153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V trimestre 2022" sheetId="5" r:id="rId1"/>
  </sheets>
  <definedNames>
    <definedName name="_xlnm._FilterDatabase" localSheetId="0" hidden="1">'IV trimestre 2022'!$C$4:$K$496</definedName>
  </definedNames>
  <calcPr calcId="191029"/>
</workbook>
</file>

<file path=xl/calcChain.xml><?xml version="1.0" encoding="utf-8"?>
<calcChain xmlns="http://schemas.openxmlformats.org/spreadsheetml/2006/main">
  <c r="J8" i="5" l="1"/>
  <c r="K8" i="5" s="1"/>
  <c r="J9" i="5"/>
  <c r="K9" i="5" s="1"/>
  <c r="J10" i="5"/>
  <c r="K10" i="5" s="1"/>
  <c r="J11" i="5"/>
  <c r="K11" i="5" s="1"/>
  <c r="J12" i="5"/>
  <c r="K12" i="5" s="1"/>
  <c r="J13" i="5"/>
  <c r="K13" i="5" s="1"/>
  <c r="J14" i="5"/>
  <c r="K14" i="5" s="1"/>
  <c r="J15" i="5"/>
  <c r="K15" i="5" s="1"/>
  <c r="J16" i="5"/>
  <c r="K16" i="5" s="1"/>
  <c r="J17" i="5"/>
  <c r="K17" i="5" s="1"/>
  <c r="J18" i="5"/>
  <c r="K18" i="5" s="1"/>
  <c r="J19" i="5"/>
  <c r="K19" i="5" s="1"/>
  <c r="J20" i="5"/>
  <c r="K20" i="5" s="1"/>
  <c r="J21" i="5"/>
  <c r="K21" i="5" s="1"/>
  <c r="J22" i="5"/>
  <c r="K22" i="5" s="1"/>
  <c r="J23" i="5"/>
  <c r="K23" i="5" s="1"/>
  <c r="J24" i="5"/>
  <c r="K24" i="5" s="1"/>
  <c r="J25" i="5"/>
  <c r="K25" i="5" s="1"/>
  <c r="J26" i="5"/>
  <c r="K26" i="5" s="1"/>
  <c r="J27" i="5"/>
  <c r="K27" i="5" s="1"/>
  <c r="J28" i="5"/>
  <c r="K28" i="5" s="1"/>
  <c r="J29" i="5"/>
  <c r="K29" i="5" s="1"/>
  <c r="J30" i="5"/>
  <c r="K30" i="5" s="1"/>
  <c r="J31" i="5"/>
  <c r="K31" i="5" s="1"/>
  <c r="J32" i="5"/>
  <c r="K32" i="5" s="1"/>
  <c r="J33" i="5"/>
  <c r="K33" i="5" s="1"/>
  <c r="J34" i="5"/>
  <c r="K34" i="5" s="1"/>
  <c r="J35" i="5"/>
  <c r="K35" i="5" s="1"/>
  <c r="J36" i="5"/>
  <c r="K36" i="5" s="1"/>
  <c r="J37" i="5"/>
  <c r="K37" i="5" s="1"/>
  <c r="J38" i="5"/>
  <c r="K38" i="5" s="1"/>
  <c r="J39" i="5"/>
  <c r="K39" i="5" s="1"/>
  <c r="J40" i="5"/>
  <c r="K40" i="5" s="1"/>
  <c r="J41" i="5"/>
  <c r="K41" i="5" s="1"/>
  <c r="J42" i="5"/>
  <c r="K42" i="5" s="1"/>
  <c r="J43" i="5"/>
  <c r="K43" i="5" s="1"/>
  <c r="J44" i="5"/>
  <c r="K44" i="5" s="1"/>
  <c r="J45" i="5"/>
  <c r="K45" i="5" s="1"/>
  <c r="J46" i="5"/>
  <c r="K46" i="5" s="1"/>
  <c r="J47" i="5"/>
  <c r="K47" i="5" s="1"/>
  <c r="J48" i="5"/>
  <c r="K48" i="5" s="1"/>
  <c r="J49" i="5"/>
  <c r="K49" i="5" s="1"/>
  <c r="J50" i="5"/>
  <c r="K50" i="5" s="1"/>
  <c r="J51" i="5"/>
  <c r="K51" i="5" s="1"/>
  <c r="J52" i="5"/>
  <c r="K52" i="5" s="1"/>
  <c r="J53" i="5"/>
  <c r="K53" i="5" s="1"/>
  <c r="J54" i="5"/>
  <c r="K54" i="5" s="1"/>
  <c r="J55" i="5"/>
  <c r="K55" i="5" s="1"/>
  <c r="J56" i="5"/>
  <c r="K56" i="5" s="1"/>
  <c r="J57" i="5"/>
  <c r="K57" i="5" s="1"/>
  <c r="J58" i="5"/>
  <c r="K58" i="5" s="1"/>
  <c r="J59" i="5"/>
  <c r="K59" i="5" s="1"/>
  <c r="J60" i="5"/>
  <c r="K60" i="5" s="1"/>
  <c r="J61" i="5"/>
  <c r="K61" i="5" s="1"/>
  <c r="J62" i="5"/>
  <c r="K62" i="5" s="1"/>
  <c r="J63" i="5"/>
  <c r="K63" i="5" s="1"/>
  <c r="J64" i="5"/>
  <c r="K64" i="5" s="1"/>
  <c r="J65" i="5"/>
  <c r="K65" i="5" s="1"/>
  <c r="J66" i="5"/>
  <c r="K66" i="5" s="1"/>
  <c r="J67" i="5"/>
  <c r="K67" i="5" s="1"/>
  <c r="J68" i="5"/>
  <c r="K68" i="5" s="1"/>
  <c r="J69" i="5"/>
  <c r="K69" i="5" s="1"/>
  <c r="J70" i="5"/>
  <c r="K70" i="5" s="1"/>
  <c r="J71" i="5"/>
  <c r="K71" i="5" s="1"/>
  <c r="J72" i="5"/>
  <c r="K72" i="5" s="1"/>
  <c r="J73" i="5"/>
  <c r="K73" i="5" s="1"/>
  <c r="J74" i="5"/>
  <c r="K74" i="5" s="1"/>
  <c r="J75" i="5"/>
  <c r="K75" i="5" s="1"/>
  <c r="J76" i="5"/>
  <c r="K76" i="5" s="1"/>
  <c r="J77" i="5"/>
  <c r="K77" i="5" s="1"/>
  <c r="J78" i="5"/>
  <c r="K78" i="5" s="1"/>
  <c r="J79" i="5"/>
  <c r="K79" i="5" s="1"/>
  <c r="J80" i="5"/>
  <c r="K80" i="5" s="1"/>
  <c r="J81" i="5"/>
  <c r="K81" i="5" s="1"/>
  <c r="J82" i="5"/>
  <c r="K82" i="5" s="1"/>
  <c r="J83" i="5"/>
  <c r="K83" i="5" s="1"/>
  <c r="J84" i="5"/>
  <c r="K84" i="5" s="1"/>
  <c r="J85" i="5"/>
  <c r="K85" i="5" s="1"/>
  <c r="J86" i="5"/>
  <c r="K86" i="5" s="1"/>
  <c r="J87" i="5"/>
  <c r="K87" i="5" s="1"/>
  <c r="J88" i="5"/>
  <c r="K88" i="5" s="1"/>
  <c r="J89" i="5"/>
  <c r="K89" i="5" s="1"/>
  <c r="J90" i="5"/>
  <c r="K90" i="5" s="1"/>
  <c r="J91" i="5"/>
  <c r="K91" i="5" s="1"/>
  <c r="J92" i="5"/>
  <c r="K92" i="5" s="1"/>
  <c r="J93" i="5"/>
  <c r="K93" i="5" s="1"/>
  <c r="J94" i="5"/>
  <c r="K94" i="5" s="1"/>
  <c r="J95" i="5"/>
  <c r="K95" i="5" s="1"/>
  <c r="J96" i="5"/>
  <c r="K96" i="5" s="1"/>
  <c r="J97" i="5"/>
  <c r="K97" i="5" s="1"/>
  <c r="J98" i="5"/>
  <c r="K98" i="5" s="1"/>
  <c r="J99" i="5"/>
  <c r="K99" i="5" s="1"/>
  <c r="J100" i="5"/>
  <c r="K100" i="5" s="1"/>
  <c r="J101" i="5"/>
  <c r="K101" i="5" s="1"/>
  <c r="J102" i="5"/>
  <c r="K102" i="5" s="1"/>
  <c r="J103" i="5"/>
  <c r="K103" i="5" s="1"/>
  <c r="J104" i="5"/>
  <c r="K104" i="5" s="1"/>
  <c r="J105" i="5"/>
  <c r="K105" i="5" s="1"/>
  <c r="J106" i="5"/>
  <c r="K106" i="5" s="1"/>
  <c r="J107" i="5"/>
  <c r="K107" i="5" s="1"/>
  <c r="J108" i="5"/>
  <c r="K108" i="5" s="1"/>
  <c r="J109" i="5"/>
  <c r="K109" i="5" s="1"/>
  <c r="J110" i="5"/>
  <c r="K110" i="5" s="1"/>
  <c r="J111" i="5"/>
  <c r="K111" i="5" s="1"/>
  <c r="J112" i="5"/>
  <c r="K112" i="5" s="1"/>
  <c r="J113" i="5"/>
  <c r="K113" i="5" s="1"/>
  <c r="J114" i="5"/>
  <c r="K114" i="5" s="1"/>
  <c r="J115" i="5"/>
  <c r="K115" i="5" s="1"/>
  <c r="J116" i="5"/>
  <c r="K116" i="5" s="1"/>
  <c r="J117" i="5"/>
  <c r="K117" i="5" s="1"/>
  <c r="J118" i="5"/>
  <c r="K118" i="5" s="1"/>
  <c r="J119" i="5"/>
  <c r="K119" i="5" s="1"/>
  <c r="J120" i="5"/>
  <c r="K120" i="5" s="1"/>
  <c r="J121" i="5"/>
  <c r="K121" i="5" s="1"/>
  <c r="J122" i="5"/>
  <c r="K122" i="5" s="1"/>
  <c r="J123" i="5"/>
  <c r="K123" i="5" s="1"/>
  <c r="J124" i="5"/>
  <c r="K124" i="5" s="1"/>
  <c r="J125" i="5"/>
  <c r="K125" i="5" s="1"/>
  <c r="J126" i="5"/>
  <c r="K126" i="5" s="1"/>
  <c r="J127" i="5"/>
  <c r="K127" i="5" s="1"/>
  <c r="J128" i="5"/>
  <c r="K128" i="5" s="1"/>
  <c r="J129" i="5"/>
  <c r="K129" i="5" s="1"/>
  <c r="J130" i="5"/>
  <c r="K130" i="5" s="1"/>
  <c r="J131" i="5"/>
  <c r="K131" i="5" s="1"/>
  <c r="J132" i="5"/>
  <c r="K132" i="5" s="1"/>
  <c r="J133" i="5"/>
  <c r="K133" i="5" s="1"/>
  <c r="J134" i="5"/>
  <c r="K134" i="5" s="1"/>
  <c r="J135" i="5"/>
  <c r="K135" i="5" s="1"/>
  <c r="J136" i="5"/>
  <c r="K136" i="5" s="1"/>
  <c r="J137" i="5"/>
  <c r="K137" i="5" s="1"/>
  <c r="J138" i="5"/>
  <c r="K138" i="5" s="1"/>
  <c r="J139" i="5"/>
  <c r="K139" i="5" s="1"/>
  <c r="J140" i="5"/>
  <c r="K140" i="5" s="1"/>
  <c r="J141" i="5"/>
  <c r="K141" i="5" s="1"/>
  <c r="J142" i="5"/>
  <c r="K142" i="5" s="1"/>
  <c r="J143" i="5"/>
  <c r="K143" i="5" s="1"/>
  <c r="J144" i="5"/>
  <c r="K144" i="5" s="1"/>
  <c r="J145" i="5"/>
  <c r="K145" i="5" s="1"/>
  <c r="J146" i="5"/>
  <c r="J147" i="5"/>
  <c r="K147" i="5" s="1"/>
  <c r="J148" i="5"/>
  <c r="K148" i="5" s="1"/>
  <c r="J149" i="5"/>
  <c r="K149" i="5" s="1"/>
  <c r="J150" i="5"/>
  <c r="K150" i="5" s="1"/>
  <c r="J151" i="5"/>
  <c r="K151" i="5" s="1"/>
  <c r="J152" i="5"/>
  <c r="K152" i="5" s="1"/>
  <c r="J153" i="5"/>
  <c r="K153" i="5" s="1"/>
  <c r="J154" i="5"/>
  <c r="K154" i="5" s="1"/>
  <c r="J155" i="5"/>
  <c r="K155" i="5" s="1"/>
  <c r="J156" i="5"/>
  <c r="K156" i="5" s="1"/>
  <c r="J157" i="5"/>
  <c r="K157" i="5" s="1"/>
  <c r="J158" i="5"/>
  <c r="K158" i="5" s="1"/>
  <c r="J159" i="5"/>
  <c r="K159" i="5" s="1"/>
  <c r="J160" i="5"/>
  <c r="K160" i="5" s="1"/>
  <c r="J161" i="5"/>
  <c r="K161" i="5" s="1"/>
  <c r="J162" i="5"/>
  <c r="K162" i="5" s="1"/>
  <c r="J163" i="5"/>
  <c r="K163" i="5" s="1"/>
  <c r="J164" i="5"/>
  <c r="K164" i="5" s="1"/>
  <c r="J165" i="5"/>
  <c r="K165" i="5" s="1"/>
  <c r="J166" i="5"/>
  <c r="K166" i="5" s="1"/>
  <c r="J167" i="5"/>
  <c r="K167" i="5" s="1"/>
  <c r="J168" i="5"/>
  <c r="K168" i="5" s="1"/>
  <c r="J169" i="5"/>
  <c r="K169" i="5" s="1"/>
  <c r="J170" i="5"/>
  <c r="K170" i="5" s="1"/>
  <c r="J171" i="5"/>
  <c r="K171" i="5" s="1"/>
  <c r="J172" i="5"/>
  <c r="K172" i="5" s="1"/>
  <c r="J173" i="5"/>
  <c r="K173" i="5" s="1"/>
  <c r="J174" i="5"/>
  <c r="K174" i="5" s="1"/>
  <c r="J175" i="5"/>
  <c r="K175" i="5" s="1"/>
  <c r="J176" i="5"/>
  <c r="K176" i="5" s="1"/>
  <c r="J177" i="5"/>
  <c r="K177" i="5" s="1"/>
  <c r="J178" i="5"/>
  <c r="K178" i="5" s="1"/>
  <c r="J179" i="5"/>
  <c r="K179" i="5" s="1"/>
  <c r="J180" i="5"/>
  <c r="K180" i="5" s="1"/>
  <c r="J181" i="5"/>
  <c r="K181" i="5" s="1"/>
  <c r="J182" i="5"/>
  <c r="K182" i="5" s="1"/>
  <c r="J183" i="5"/>
  <c r="K183" i="5" s="1"/>
  <c r="J184" i="5"/>
  <c r="K184" i="5" s="1"/>
  <c r="J185" i="5"/>
  <c r="K185" i="5" s="1"/>
  <c r="J186" i="5"/>
  <c r="K186" i="5" s="1"/>
  <c r="J187" i="5"/>
  <c r="K187" i="5" s="1"/>
  <c r="J188" i="5"/>
  <c r="K188" i="5" s="1"/>
  <c r="J189" i="5"/>
  <c r="K189" i="5" s="1"/>
  <c r="J190" i="5"/>
  <c r="K190" i="5" s="1"/>
  <c r="J191" i="5"/>
  <c r="K191" i="5" s="1"/>
  <c r="J192" i="5"/>
  <c r="K192" i="5" s="1"/>
  <c r="J193" i="5"/>
  <c r="K193" i="5" s="1"/>
  <c r="J194" i="5"/>
  <c r="K194" i="5" s="1"/>
  <c r="J195" i="5"/>
  <c r="K195" i="5" s="1"/>
  <c r="J196" i="5"/>
  <c r="K196" i="5" s="1"/>
  <c r="J197" i="5"/>
  <c r="K197" i="5" s="1"/>
  <c r="J198" i="5"/>
  <c r="K198" i="5" s="1"/>
  <c r="J199" i="5"/>
  <c r="K199" i="5" s="1"/>
  <c r="J200" i="5"/>
  <c r="K200" i="5" s="1"/>
  <c r="J201" i="5"/>
  <c r="K201" i="5" s="1"/>
  <c r="J202" i="5"/>
  <c r="K202" i="5" s="1"/>
  <c r="J203" i="5"/>
  <c r="K203" i="5" s="1"/>
  <c r="J204" i="5"/>
  <c r="K204" i="5" s="1"/>
  <c r="J205" i="5"/>
  <c r="K205" i="5" s="1"/>
  <c r="J206" i="5"/>
  <c r="K206" i="5" s="1"/>
  <c r="J207" i="5"/>
  <c r="K207" i="5" s="1"/>
  <c r="J208" i="5"/>
  <c r="K208" i="5" s="1"/>
  <c r="J209" i="5"/>
  <c r="K209" i="5" s="1"/>
  <c r="J210" i="5"/>
  <c r="K210" i="5" s="1"/>
  <c r="J211" i="5"/>
  <c r="K211" i="5" s="1"/>
  <c r="J212" i="5"/>
  <c r="K212" i="5" s="1"/>
  <c r="J213" i="5"/>
  <c r="K213" i="5" s="1"/>
  <c r="J214" i="5"/>
  <c r="K214" i="5" s="1"/>
  <c r="J215" i="5"/>
  <c r="K215" i="5" s="1"/>
  <c r="J216" i="5"/>
  <c r="K216" i="5" s="1"/>
  <c r="J217" i="5"/>
  <c r="K217" i="5" s="1"/>
  <c r="J218" i="5"/>
  <c r="K218" i="5" s="1"/>
  <c r="J219" i="5"/>
  <c r="K219" i="5" s="1"/>
  <c r="J220" i="5"/>
  <c r="K220" i="5" s="1"/>
  <c r="J221" i="5"/>
  <c r="K221" i="5" s="1"/>
  <c r="J222" i="5"/>
  <c r="J223" i="5"/>
  <c r="K223" i="5" s="1"/>
  <c r="J224" i="5"/>
  <c r="K224" i="5" s="1"/>
  <c r="J225" i="5"/>
  <c r="K225" i="5" s="1"/>
  <c r="J226" i="5"/>
  <c r="K226" i="5" s="1"/>
  <c r="J227" i="5"/>
  <c r="K227" i="5" s="1"/>
  <c r="J228" i="5"/>
  <c r="K228" i="5" s="1"/>
  <c r="J229" i="5"/>
  <c r="K229" i="5" s="1"/>
  <c r="J230" i="5"/>
  <c r="K230" i="5" s="1"/>
  <c r="J231" i="5"/>
  <c r="K231" i="5" s="1"/>
  <c r="J232" i="5"/>
  <c r="J233" i="5"/>
  <c r="K233" i="5" s="1"/>
  <c r="J234" i="5"/>
  <c r="K234" i="5" s="1"/>
  <c r="J235" i="5"/>
  <c r="K235" i="5" s="1"/>
  <c r="J236" i="5"/>
  <c r="K236" i="5" s="1"/>
  <c r="J237" i="5"/>
  <c r="K237" i="5" s="1"/>
  <c r="J238" i="5"/>
  <c r="K238" i="5" s="1"/>
  <c r="J239" i="5"/>
  <c r="K239" i="5" s="1"/>
  <c r="J240" i="5"/>
  <c r="K240" i="5" s="1"/>
  <c r="J241" i="5"/>
  <c r="K241" i="5" s="1"/>
  <c r="J242" i="5"/>
  <c r="K242" i="5" s="1"/>
  <c r="J243" i="5"/>
  <c r="K243" i="5" s="1"/>
  <c r="J244" i="5"/>
  <c r="K244" i="5" s="1"/>
  <c r="J245" i="5"/>
  <c r="K245" i="5" s="1"/>
  <c r="J246" i="5"/>
  <c r="K246" i="5" s="1"/>
  <c r="J247" i="5"/>
  <c r="K247" i="5" s="1"/>
  <c r="J248" i="5"/>
  <c r="K248" i="5" s="1"/>
  <c r="J249" i="5"/>
  <c r="K249" i="5" s="1"/>
  <c r="J250" i="5"/>
  <c r="K250" i="5" s="1"/>
  <c r="J251" i="5"/>
  <c r="K251" i="5" s="1"/>
  <c r="J252" i="5"/>
  <c r="K252" i="5" s="1"/>
  <c r="J253" i="5"/>
  <c r="K253" i="5" s="1"/>
  <c r="J254" i="5"/>
  <c r="K254" i="5" s="1"/>
  <c r="J255" i="5"/>
  <c r="K255" i="5" s="1"/>
  <c r="J256" i="5"/>
  <c r="K256" i="5" s="1"/>
  <c r="J257" i="5"/>
  <c r="K257" i="5" s="1"/>
  <c r="J258" i="5"/>
  <c r="K258" i="5" s="1"/>
  <c r="J259" i="5"/>
  <c r="K259" i="5" s="1"/>
  <c r="J260" i="5"/>
  <c r="K260" i="5" s="1"/>
  <c r="J261" i="5"/>
  <c r="K261" i="5" s="1"/>
  <c r="J262" i="5"/>
  <c r="K262" i="5" s="1"/>
  <c r="J263" i="5"/>
  <c r="K263" i="5" s="1"/>
  <c r="J264" i="5"/>
  <c r="K264" i="5" s="1"/>
  <c r="J265" i="5"/>
  <c r="K265" i="5" s="1"/>
  <c r="J266" i="5"/>
  <c r="K266" i="5" s="1"/>
  <c r="J267" i="5"/>
  <c r="K267" i="5" s="1"/>
  <c r="J268" i="5"/>
  <c r="K268" i="5" s="1"/>
  <c r="J269" i="5"/>
  <c r="K269" i="5" s="1"/>
  <c r="J270" i="5"/>
  <c r="J271" i="5"/>
  <c r="K271" i="5" s="1"/>
  <c r="J272" i="5"/>
  <c r="K272" i="5" s="1"/>
  <c r="J273" i="5"/>
  <c r="K273" i="5" s="1"/>
  <c r="J274" i="5"/>
  <c r="K274" i="5" s="1"/>
  <c r="J275" i="5"/>
  <c r="K275" i="5" s="1"/>
  <c r="J276" i="5"/>
  <c r="K276" i="5" s="1"/>
  <c r="J277" i="5"/>
  <c r="K277" i="5" s="1"/>
  <c r="J278" i="5"/>
  <c r="K278" i="5" s="1"/>
  <c r="J279" i="5"/>
  <c r="K279" i="5" s="1"/>
  <c r="J280" i="5"/>
  <c r="K280" i="5" s="1"/>
  <c r="J281" i="5"/>
  <c r="K281" i="5" s="1"/>
  <c r="J282" i="5"/>
  <c r="K282" i="5" s="1"/>
  <c r="J283" i="5"/>
  <c r="K283" i="5" s="1"/>
  <c r="J284" i="5"/>
  <c r="K284" i="5" s="1"/>
  <c r="J285" i="5"/>
  <c r="K285" i="5" s="1"/>
  <c r="J286" i="5"/>
  <c r="K286" i="5" s="1"/>
  <c r="J287" i="5"/>
  <c r="K287" i="5" s="1"/>
  <c r="J288" i="5"/>
  <c r="K288" i="5" s="1"/>
  <c r="J289" i="5"/>
  <c r="K289" i="5" s="1"/>
  <c r="J290" i="5"/>
  <c r="K290" i="5" s="1"/>
  <c r="J291" i="5"/>
  <c r="K291" i="5" s="1"/>
  <c r="J292" i="5"/>
  <c r="K292" i="5" s="1"/>
  <c r="J293" i="5"/>
  <c r="K293" i="5" s="1"/>
  <c r="J294" i="5"/>
  <c r="K294" i="5" s="1"/>
  <c r="J295" i="5"/>
  <c r="K295" i="5" s="1"/>
  <c r="J296" i="5"/>
  <c r="K296" i="5" s="1"/>
  <c r="J297" i="5"/>
  <c r="K297" i="5" s="1"/>
  <c r="J298" i="5"/>
  <c r="K298" i="5" s="1"/>
  <c r="J299" i="5"/>
  <c r="K299" i="5" s="1"/>
  <c r="J300" i="5"/>
  <c r="K300" i="5" s="1"/>
  <c r="J301" i="5"/>
  <c r="K301" i="5" s="1"/>
  <c r="J302" i="5"/>
  <c r="K302" i="5" s="1"/>
  <c r="J303" i="5"/>
  <c r="K303" i="5" s="1"/>
  <c r="J304" i="5"/>
  <c r="K304" i="5" s="1"/>
  <c r="J305" i="5"/>
  <c r="K305" i="5" s="1"/>
  <c r="J306" i="5"/>
  <c r="K306" i="5" s="1"/>
  <c r="J307" i="5"/>
  <c r="K307" i="5" s="1"/>
  <c r="J308" i="5"/>
  <c r="K308" i="5" s="1"/>
  <c r="J309" i="5"/>
  <c r="K309" i="5" s="1"/>
  <c r="J310" i="5"/>
  <c r="K310" i="5" s="1"/>
  <c r="J311" i="5"/>
  <c r="K311" i="5" s="1"/>
  <c r="J312" i="5"/>
  <c r="K312" i="5" s="1"/>
  <c r="J313" i="5"/>
  <c r="K313" i="5" s="1"/>
  <c r="J314" i="5"/>
  <c r="K314" i="5" s="1"/>
  <c r="J315" i="5"/>
  <c r="K315" i="5" s="1"/>
  <c r="J316" i="5"/>
  <c r="K316" i="5" s="1"/>
  <c r="J317" i="5"/>
  <c r="K317" i="5" s="1"/>
  <c r="J318" i="5"/>
  <c r="K318" i="5" s="1"/>
  <c r="J319" i="5"/>
  <c r="K319" i="5" s="1"/>
  <c r="J320" i="5"/>
  <c r="K320" i="5" s="1"/>
  <c r="J321" i="5"/>
  <c r="K321" i="5" s="1"/>
  <c r="J322" i="5"/>
  <c r="K322" i="5" s="1"/>
  <c r="J323" i="5"/>
  <c r="K323" i="5" s="1"/>
  <c r="J324" i="5"/>
  <c r="K324" i="5" s="1"/>
  <c r="J325" i="5"/>
  <c r="K325" i="5" s="1"/>
  <c r="J326" i="5"/>
  <c r="K326" i="5" s="1"/>
  <c r="J327" i="5"/>
  <c r="K327" i="5" s="1"/>
  <c r="J328" i="5"/>
  <c r="K328" i="5" s="1"/>
  <c r="J329" i="5"/>
  <c r="K329" i="5" s="1"/>
  <c r="J330" i="5"/>
  <c r="K330" i="5" s="1"/>
  <c r="J331" i="5"/>
  <c r="K331" i="5" s="1"/>
  <c r="J332" i="5"/>
  <c r="K332" i="5" s="1"/>
  <c r="J333" i="5"/>
  <c r="K333" i="5" s="1"/>
  <c r="J334" i="5"/>
  <c r="K334" i="5" s="1"/>
  <c r="J335" i="5"/>
  <c r="K335" i="5" s="1"/>
  <c r="J336" i="5"/>
  <c r="K336" i="5" s="1"/>
  <c r="J337" i="5"/>
  <c r="K337" i="5" s="1"/>
  <c r="J338" i="5"/>
  <c r="K338" i="5" s="1"/>
  <c r="J339" i="5"/>
  <c r="K339" i="5" s="1"/>
  <c r="J340" i="5"/>
  <c r="K340" i="5" s="1"/>
  <c r="J341" i="5"/>
  <c r="K341" i="5" s="1"/>
  <c r="J342" i="5"/>
  <c r="K342" i="5" s="1"/>
  <c r="J343" i="5"/>
  <c r="K343" i="5" s="1"/>
  <c r="J344" i="5"/>
  <c r="K344" i="5" s="1"/>
  <c r="J345" i="5"/>
  <c r="K345" i="5" s="1"/>
  <c r="J346" i="5"/>
  <c r="K346" i="5" s="1"/>
  <c r="J347" i="5"/>
  <c r="K347" i="5" s="1"/>
  <c r="J348" i="5"/>
  <c r="K348" i="5" s="1"/>
  <c r="J349" i="5"/>
  <c r="K349" i="5" s="1"/>
  <c r="J350" i="5"/>
  <c r="K350" i="5" s="1"/>
  <c r="J351" i="5"/>
  <c r="K351" i="5" s="1"/>
  <c r="J352" i="5"/>
  <c r="K352" i="5" s="1"/>
  <c r="J353" i="5"/>
  <c r="K353" i="5" s="1"/>
  <c r="J354" i="5"/>
  <c r="K354" i="5" s="1"/>
  <c r="J355" i="5"/>
  <c r="K355" i="5" s="1"/>
  <c r="J356" i="5"/>
  <c r="K356" i="5" s="1"/>
  <c r="J357" i="5"/>
  <c r="K357" i="5" s="1"/>
  <c r="J358" i="5"/>
  <c r="K358" i="5" s="1"/>
  <c r="J359" i="5"/>
  <c r="K359" i="5" s="1"/>
  <c r="J360" i="5"/>
  <c r="K360" i="5" s="1"/>
  <c r="J361" i="5"/>
  <c r="K361" i="5" s="1"/>
  <c r="J362" i="5"/>
  <c r="K362" i="5" s="1"/>
  <c r="J363" i="5"/>
  <c r="K363" i="5" s="1"/>
  <c r="J364" i="5"/>
  <c r="K364" i="5" s="1"/>
  <c r="J365" i="5"/>
  <c r="K365" i="5" s="1"/>
  <c r="J366" i="5"/>
  <c r="K366" i="5" s="1"/>
  <c r="J367" i="5"/>
  <c r="K367" i="5" s="1"/>
  <c r="J368" i="5"/>
  <c r="K368" i="5" s="1"/>
  <c r="J369" i="5"/>
  <c r="K369" i="5" s="1"/>
  <c r="J370" i="5"/>
  <c r="K370" i="5" s="1"/>
  <c r="J371" i="5"/>
  <c r="K371" i="5" s="1"/>
  <c r="J372" i="5"/>
  <c r="K372" i="5" s="1"/>
  <c r="J373" i="5"/>
  <c r="K373" i="5" s="1"/>
  <c r="J374" i="5"/>
  <c r="K374" i="5" s="1"/>
  <c r="J375" i="5"/>
  <c r="K375" i="5" s="1"/>
  <c r="J376" i="5"/>
  <c r="K376" i="5" s="1"/>
  <c r="J377" i="5"/>
  <c r="K377" i="5" s="1"/>
  <c r="J378" i="5"/>
  <c r="K378" i="5" s="1"/>
  <c r="J379" i="5"/>
  <c r="K379" i="5" s="1"/>
  <c r="J380" i="5"/>
  <c r="K380" i="5" s="1"/>
  <c r="J381" i="5"/>
  <c r="K381" i="5" s="1"/>
  <c r="J382" i="5"/>
  <c r="K382" i="5" s="1"/>
  <c r="J383" i="5"/>
  <c r="K383" i="5" s="1"/>
  <c r="J384" i="5"/>
  <c r="K384" i="5" s="1"/>
  <c r="J385" i="5"/>
  <c r="K385" i="5" s="1"/>
  <c r="J386" i="5"/>
  <c r="K386" i="5" s="1"/>
  <c r="J387" i="5"/>
  <c r="K387" i="5" s="1"/>
  <c r="J388" i="5"/>
  <c r="K388" i="5" s="1"/>
  <c r="J389" i="5"/>
  <c r="K389" i="5" s="1"/>
  <c r="J390" i="5"/>
  <c r="K390" i="5" s="1"/>
  <c r="J391" i="5"/>
  <c r="K391" i="5" s="1"/>
  <c r="J392" i="5"/>
  <c r="K392" i="5" s="1"/>
  <c r="J393" i="5"/>
  <c r="K393" i="5" s="1"/>
  <c r="J394" i="5"/>
  <c r="K394" i="5" s="1"/>
  <c r="J395" i="5"/>
  <c r="K395" i="5" s="1"/>
  <c r="J396" i="5"/>
  <c r="K396" i="5" s="1"/>
  <c r="J397" i="5"/>
  <c r="K397" i="5" s="1"/>
  <c r="J398" i="5"/>
  <c r="K398" i="5" s="1"/>
  <c r="J399" i="5"/>
  <c r="K399" i="5" s="1"/>
  <c r="J400" i="5"/>
  <c r="K400" i="5" s="1"/>
  <c r="J401" i="5"/>
  <c r="K401" i="5" s="1"/>
  <c r="J402" i="5"/>
  <c r="K402" i="5" s="1"/>
  <c r="J403" i="5"/>
  <c r="K403" i="5" s="1"/>
  <c r="J404" i="5"/>
  <c r="K404" i="5" s="1"/>
  <c r="J405" i="5"/>
  <c r="K405" i="5" s="1"/>
  <c r="J406" i="5"/>
  <c r="K406" i="5" s="1"/>
  <c r="J407" i="5"/>
  <c r="K407" i="5" s="1"/>
  <c r="J408" i="5"/>
  <c r="K408" i="5" s="1"/>
  <c r="J409" i="5"/>
  <c r="K409" i="5" s="1"/>
  <c r="J410" i="5"/>
  <c r="K410" i="5" s="1"/>
  <c r="J411" i="5"/>
  <c r="K411" i="5" s="1"/>
  <c r="J412" i="5"/>
  <c r="K412" i="5" s="1"/>
  <c r="J413" i="5"/>
  <c r="K413" i="5" s="1"/>
  <c r="J414" i="5"/>
  <c r="K414" i="5" s="1"/>
  <c r="J415" i="5"/>
  <c r="K415" i="5" s="1"/>
  <c r="J416" i="5"/>
  <c r="K416" i="5" s="1"/>
  <c r="J417" i="5"/>
  <c r="K417" i="5" s="1"/>
  <c r="J418" i="5"/>
  <c r="K418" i="5" s="1"/>
  <c r="J419" i="5"/>
  <c r="K419" i="5" s="1"/>
  <c r="J420" i="5"/>
  <c r="K420" i="5" s="1"/>
  <c r="J421" i="5"/>
  <c r="K421" i="5" s="1"/>
  <c r="J422" i="5"/>
  <c r="K422" i="5" s="1"/>
  <c r="J423" i="5"/>
  <c r="K423" i="5" s="1"/>
  <c r="J424" i="5"/>
  <c r="K424" i="5" s="1"/>
  <c r="J425" i="5"/>
  <c r="K425" i="5" s="1"/>
  <c r="J426" i="5"/>
  <c r="K426" i="5" s="1"/>
  <c r="J427" i="5"/>
  <c r="K427" i="5" s="1"/>
  <c r="J428" i="5"/>
  <c r="K428" i="5" s="1"/>
  <c r="J429" i="5"/>
  <c r="K429" i="5" s="1"/>
  <c r="J430" i="5"/>
  <c r="K430" i="5" s="1"/>
  <c r="J431" i="5"/>
  <c r="K431" i="5" s="1"/>
  <c r="J432" i="5"/>
  <c r="K432" i="5" s="1"/>
  <c r="J433" i="5"/>
  <c r="K433" i="5" s="1"/>
  <c r="J434" i="5"/>
  <c r="K434" i="5" s="1"/>
  <c r="J435" i="5"/>
  <c r="K435" i="5" s="1"/>
  <c r="J436" i="5"/>
  <c r="K436" i="5" s="1"/>
  <c r="J437" i="5"/>
  <c r="K437" i="5" s="1"/>
  <c r="J438" i="5"/>
  <c r="K438" i="5" s="1"/>
  <c r="J439" i="5"/>
  <c r="K439" i="5" s="1"/>
  <c r="J440" i="5"/>
  <c r="K440" i="5" s="1"/>
  <c r="J441" i="5"/>
  <c r="K441" i="5" s="1"/>
  <c r="J442" i="5"/>
  <c r="K442" i="5" s="1"/>
  <c r="J443" i="5"/>
  <c r="K443" i="5" s="1"/>
  <c r="J444" i="5"/>
  <c r="K444" i="5" s="1"/>
  <c r="J445" i="5"/>
  <c r="K445" i="5" s="1"/>
  <c r="J446" i="5"/>
  <c r="K446" i="5" s="1"/>
  <c r="J447" i="5"/>
  <c r="K447" i="5" s="1"/>
  <c r="J448" i="5"/>
  <c r="K448" i="5" s="1"/>
  <c r="J449" i="5"/>
  <c r="K449" i="5" s="1"/>
  <c r="J450" i="5"/>
  <c r="K450" i="5" s="1"/>
  <c r="J451" i="5"/>
  <c r="K451" i="5" s="1"/>
  <c r="J452" i="5"/>
  <c r="K452" i="5" s="1"/>
  <c r="J453" i="5"/>
  <c r="K453" i="5" s="1"/>
  <c r="J454" i="5"/>
  <c r="K454" i="5" s="1"/>
  <c r="J455" i="5"/>
  <c r="K455" i="5" s="1"/>
  <c r="J456" i="5"/>
  <c r="K456" i="5" s="1"/>
  <c r="J457" i="5"/>
  <c r="K457" i="5" s="1"/>
  <c r="J458" i="5"/>
  <c r="K458" i="5" s="1"/>
  <c r="J459" i="5"/>
  <c r="K459" i="5" s="1"/>
  <c r="J460" i="5"/>
  <c r="K460" i="5" s="1"/>
  <c r="J461" i="5"/>
  <c r="K461" i="5" s="1"/>
  <c r="J462" i="5"/>
  <c r="K462" i="5" s="1"/>
  <c r="J463" i="5"/>
  <c r="K463" i="5" s="1"/>
  <c r="J464" i="5"/>
  <c r="K464" i="5" s="1"/>
  <c r="J465" i="5"/>
  <c r="K465" i="5" s="1"/>
  <c r="J466" i="5"/>
  <c r="K466" i="5" s="1"/>
  <c r="J467" i="5"/>
  <c r="K467" i="5" s="1"/>
  <c r="J468" i="5"/>
  <c r="K468" i="5" s="1"/>
  <c r="J469" i="5"/>
  <c r="K469" i="5" s="1"/>
  <c r="J470" i="5"/>
  <c r="K470" i="5" s="1"/>
  <c r="J471" i="5"/>
  <c r="K471" i="5" s="1"/>
  <c r="J472" i="5"/>
  <c r="K472" i="5" s="1"/>
  <c r="J473" i="5"/>
  <c r="K473" i="5" s="1"/>
  <c r="J474" i="5"/>
  <c r="K474" i="5" s="1"/>
  <c r="J475" i="5"/>
  <c r="K475" i="5" s="1"/>
  <c r="J476" i="5"/>
  <c r="K476" i="5" s="1"/>
  <c r="J477" i="5"/>
  <c r="K477" i="5" s="1"/>
  <c r="J478" i="5"/>
  <c r="K478" i="5" s="1"/>
  <c r="J479" i="5"/>
  <c r="K479" i="5" s="1"/>
  <c r="J480" i="5"/>
  <c r="K480" i="5" s="1"/>
  <c r="J481" i="5"/>
  <c r="K481" i="5" s="1"/>
  <c r="J482" i="5"/>
  <c r="K482" i="5" s="1"/>
  <c r="J483" i="5"/>
  <c r="K483" i="5" s="1"/>
  <c r="J484" i="5"/>
  <c r="K484" i="5" s="1"/>
  <c r="J485" i="5"/>
  <c r="K485" i="5" s="1"/>
  <c r="J486" i="5"/>
  <c r="K486" i="5" s="1"/>
  <c r="J487" i="5"/>
  <c r="K487" i="5" s="1"/>
  <c r="J488" i="5"/>
  <c r="K488" i="5" s="1"/>
  <c r="J489" i="5"/>
  <c r="K489" i="5" s="1"/>
  <c r="J490" i="5"/>
  <c r="K490" i="5" s="1"/>
  <c r="J491" i="5"/>
  <c r="K491" i="5" s="1"/>
  <c r="J492" i="5"/>
  <c r="K492" i="5" s="1"/>
  <c r="J493" i="5"/>
  <c r="K493" i="5" s="1"/>
  <c r="J494" i="5"/>
  <c r="K494" i="5" s="1"/>
  <c r="J495" i="5"/>
  <c r="K495" i="5" s="1"/>
  <c r="J496" i="5"/>
  <c r="K496" i="5" s="1"/>
  <c r="J7" i="5"/>
  <c r="K7" i="5" s="1"/>
  <c r="G232" i="5" l="1"/>
  <c r="K232" i="5" s="1"/>
  <c r="G270" i="5" l="1"/>
  <c r="K270" i="5" s="1"/>
  <c r="G222" i="5"/>
  <c r="K222" i="5" s="1"/>
  <c r="G146" i="5"/>
  <c r="K146" i="5" l="1"/>
</calcChain>
</file>

<file path=xl/sharedStrings.xml><?xml version="1.0" encoding="utf-8"?>
<sst xmlns="http://schemas.openxmlformats.org/spreadsheetml/2006/main" count="2417" uniqueCount="396">
  <si>
    <t>Fornitore</t>
  </si>
  <si>
    <t>27/06/2022</t>
  </si>
  <si>
    <t>SALERNO SISTEMI SpA</t>
  </si>
  <si>
    <t>20/07/2022</t>
  </si>
  <si>
    <t>03/10/2022</t>
  </si>
  <si>
    <t>ACQUA</t>
  </si>
  <si>
    <t>02/09/2022</t>
  </si>
  <si>
    <t>07/09/2022</t>
  </si>
  <si>
    <t>MPS LEASING E FACTORING BANCA PER I SERVIZI FINANZIARI ALLE</t>
  </si>
  <si>
    <t>01/10/2022</t>
  </si>
  <si>
    <t>CANONI MAX LEASING MPS</t>
  </si>
  <si>
    <t>08/06/2022</t>
  </si>
  <si>
    <t>IMQ S.p.A.</t>
  </si>
  <si>
    <t>30/09/2022</t>
  </si>
  <si>
    <t>04/10/2022</t>
  </si>
  <si>
    <t>CONS.CERTIF.NE ISO 9001/14001/18001</t>
  </si>
  <si>
    <t>25/06/2022</t>
  </si>
  <si>
    <t>G.&amp; M. EDIL Srl Impresa Costruzioni</t>
  </si>
  <si>
    <t>25/08/2022</t>
  </si>
  <si>
    <t>MANUTENZIONE-RIPARAZIONE BENI PROPRI</t>
  </si>
  <si>
    <t>MANUTENZ.RIPAR.BENI DI TERZI</t>
  </si>
  <si>
    <t>29/07/2022</t>
  </si>
  <si>
    <t>OMF s.c.a.r.l</t>
  </si>
  <si>
    <t>04/08/2022</t>
  </si>
  <si>
    <t>DULEVO RENT S.R.L.</t>
  </si>
  <si>
    <t>04/09/2022</t>
  </si>
  <si>
    <t>NOLEGGIO SPAZZATRICI E LAVASTRADE</t>
  </si>
  <si>
    <t>31/07/2022</t>
  </si>
  <si>
    <t>EURO SERVIZI S.R.L.</t>
  </si>
  <si>
    <t>31/08/2022</t>
  </si>
  <si>
    <t>CLINTEX SRL</t>
  </si>
  <si>
    <t>PRODOTTI DI CONSUMO</t>
  </si>
  <si>
    <t>15/08/2022</t>
  </si>
  <si>
    <t>DE CARO ACHILLE</t>
  </si>
  <si>
    <t>COMPENSO PER REVISORE LEGALE</t>
  </si>
  <si>
    <t>01/09/2022</t>
  </si>
  <si>
    <t>BUDETTI FLAMINIO</t>
  </si>
  <si>
    <t>COMPENSO COLLEGIO SINDACALE</t>
  </si>
  <si>
    <t>DE VIVO ANNALISA</t>
  </si>
  <si>
    <t>29/08/2022</t>
  </si>
  <si>
    <t>MyO S.p.A.</t>
  </si>
  <si>
    <t>29/09/2022</t>
  </si>
  <si>
    <t>12/09/2022</t>
  </si>
  <si>
    <t>PACIFICO SRL Lavanderia Industriale</t>
  </si>
  <si>
    <t>23/09/2022</t>
  </si>
  <si>
    <t>DE BLASI SABINO</t>
  </si>
  <si>
    <t>SICURITALIA IVRI S.P.A.</t>
  </si>
  <si>
    <t>05/10/2022</t>
  </si>
  <si>
    <t>VIGILANZA</t>
  </si>
  <si>
    <t>L.R.S. TRASPORTI S.R.L.</t>
  </si>
  <si>
    <t>06/10/2022</t>
  </si>
  <si>
    <t>MANUTENZIONE AUTOMEZZI DI TERZI</t>
  </si>
  <si>
    <t>BENNET VINCENZO</t>
  </si>
  <si>
    <t>COMPENSO AMMINISTRATORE</t>
  </si>
  <si>
    <t>12/04/2022</t>
  </si>
  <si>
    <t>CAVA CUSCINETTI S.R.L. UNIPERSONALE</t>
  </si>
  <si>
    <t>07/10/2022</t>
  </si>
  <si>
    <t>12/05/2022</t>
  </si>
  <si>
    <t>VENETA ENGINEERING SRL</t>
  </si>
  <si>
    <t>30/06/2022</t>
  </si>
  <si>
    <t>15/06/2022</t>
  </si>
  <si>
    <t>VIRVELLE SRL</t>
  </si>
  <si>
    <t>13/06/2022</t>
  </si>
  <si>
    <t>20/09/2022</t>
  </si>
  <si>
    <t>8 ADV s.r.l.</t>
  </si>
  <si>
    <t>25/09/2022</t>
  </si>
  <si>
    <t>TECNO - AMBIENTE SRL</t>
  </si>
  <si>
    <t>14/09/2022</t>
  </si>
  <si>
    <t>LEM - LINEA ECOLOGIA MANGIA SRL</t>
  </si>
  <si>
    <t>11/10/2022</t>
  </si>
  <si>
    <t>13/10/2022</t>
  </si>
  <si>
    <t>22/09/2022</t>
  </si>
  <si>
    <t>CIRILLO MARIO</t>
  </si>
  <si>
    <t>22/10/2022</t>
  </si>
  <si>
    <t>14/10/2022</t>
  </si>
  <si>
    <t>CARBURANTI E LUBRIFICANTI AUTOMEZZI</t>
  </si>
  <si>
    <t>SUMUS ITALIA S.R.L.</t>
  </si>
  <si>
    <t>15/11/2022</t>
  </si>
  <si>
    <t>16/06/2022</t>
  </si>
  <si>
    <t>GALDIERI AUTO SRL</t>
  </si>
  <si>
    <t>17/10/2022</t>
  </si>
  <si>
    <t>01/07/2022</t>
  </si>
  <si>
    <t>WEX EUROPE SERVICES SRL</t>
  </si>
  <si>
    <t>15/10/2022</t>
  </si>
  <si>
    <t>AD LOGISTICA SRL</t>
  </si>
  <si>
    <t>18/10/2022</t>
  </si>
  <si>
    <t>SMALTIMENTO FRAZIONE VERDE PUBB.</t>
  </si>
  <si>
    <t>EDILNOLEGGI S.P.A.</t>
  </si>
  <si>
    <t>NOLEGGIO ATTREZZATURE SPECIALI</t>
  </si>
  <si>
    <t>19/09/2022</t>
  </si>
  <si>
    <t>TRADIZIONI E SAPORI DEL SUD S.R.L.S.</t>
  </si>
  <si>
    <t>19/10/2022</t>
  </si>
  <si>
    <t>SMALT.TO TRASP. RIFIUTI SPECIALI</t>
  </si>
  <si>
    <t>21/09/2022</t>
  </si>
  <si>
    <t>TECNO FLUID SERVICE S.R.L.</t>
  </si>
  <si>
    <t>28/09/2022</t>
  </si>
  <si>
    <t>16/05/2022</t>
  </si>
  <si>
    <t>A.C GROUP DI CARBONE ANDREA</t>
  </si>
  <si>
    <t>DIGITAL SERVICE Srl</t>
  </si>
  <si>
    <t>NOLEGGIO ATTREZZATURE</t>
  </si>
  <si>
    <t>14/07/2022</t>
  </si>
  <si>
    <t>01/08/2022</t>
  </si>
  <si>
    <t>OMNITECH SRL</t>
  </si>
  <si>
    <t>NAPOLETANA PLASTICA SRL</t>
  </si>
  <si>
    <t>08/08/2022</t>
  </si>
  <si>
    <t>08/09/2022</t>
  </si>
  <si>
    <t>SALERNO ENERGIA VENDITE SPA</t>
  </si>
  <si>
    <t>02/10/2022</t>
  </si>
  <si>
    <t>30/08/2022</t>
  </si>
  <si>
    <t>MDS GROUP S.R.L.DISTRIBUZIONE E SERVIZI</t>
  </si>
  <si>
    <t>06/09/2022</t>
  </si>
  <si>
    <t>ELETTROTECNICA MILITE S.R.L.</t>
  </si>
  <si>
    <t>IMPIANTI ELETTRICI</t>
  </si>
  <si>
    <t>17/09/2022</t>
  </si>
  <si>
    <t>AGENZIA RIDETE SOTTO I BAFFI</t>
  </si>
  <si>
    <t>GAF SAS di VITO GUARIGLIA E C.</t>
  </si>
  <si>
    <t>15/09/2022</t>
  </si>
  <si>
    <t>ASSISTENZA E INTERVENTI  SOFTWARE</t>
  </si>
  <si>
    <t>CANCELLERIA</t>
  </si>
  <si>
    <t>DE LUCA INDUSTRIA GRAFICA E CARTARIA S.p.A</t>
  </si>
  <si>
    <t>SPESE POSTALI</t>
  </si>
  <si>
    <t>RINOVA SERVICE SOC.COOP</t>
  </si>
  <si>
    <t>18/11/2022</t>
  </si>
  <si>
    <t>08/07/2022</t>
  </si>
  <si>
    <t>08/10/2022</t>
  </si>
  <si>
    <t>20/10/2022</t>
  </si>
  <si>
    <t>CONSULENZA AMBIENTALE</t>
  </si>
  <si>
    <t>11/07/2022</t>
  </si>
  <si>
    <t>BELGIORNO VINCENZO</t>
  </si>
  <si>
    <t>15/07/2022</t>
  </si>
  <si>
    <t>IMMOBILIZZAZIONI MATERIALI IN CORSO</t>
  </si>
  <si>
    <t>STUDIO ASSOCIATO CHIARITO</t>
  </si>
  <si>
    <t>INPS</t>
  </si>
  <si>
    <t>SPESE X VISITE MEDICHE FISCALI</t>
  </si>
  <si>
    <t>SPA PETROLI SRL</t>
  </si>
  <si>
    <t>21/10/2022</t>
  </si>
  <si>
    <t>09/09/2022</t>
  </si>
  <si>
    <t>24/10/2022</t>
  </si>
  <si>
    <t>25/10/2022</t>
  </si>
  <si>
    <t>ENEL ENERGIA SPA</t>
  </si>
  <si>
    <t>26/10/2022</t>
  </si>
  <si>
    <t>ENERGIA ELETTRICA</t>
  </si>
  <si>
    <t>28/10/2022</t>
  </si>
  <si>
    <t>12/07/2022</t>
  </si>
  <si>
    <t>31/10/2022</t>
  </si>
  <si>
    <t>ADINOLFI ENRICO</t>
  </si>
  <si>
    <t>CONSULENZA SICUREZZA SUL LAVORO</t>
  </si>
  <si>
    <t>GIANNATTASIO GIOVANNI</t>
  </si>
  <si>
    <t>D'AURIA MICHELA</t>
  </si>
  <si>
    <t>05/07/2022</t>
  </si>
  <si>
    <t>SERVIZI ECOLOGICI ED AMBIENTALI SRL</t>
  </si>
  <si>
    <t>29/06/2022</t>
  </si>
  <si>
    <t>PLASTICART S.R.L.</t>
  </si>
  <si>
    <t>09/08/2022</t>
  </si>
  <si>
    <t>11/08/2022</t>
  </si>
  <si>
    <t>16/08/2022</t>
  </si>
  <si>
    <t>16/10/2022</t>
  </si>
  <si>
    <t>IMPRE-SUD SRL</t>
  </si>
  <si>
    <t>22/08/2022</t>
  </si>
  <si>
    <t>19/08/2022</t>
  </si>
  <si>
    <t>24/08/2022</t>
  </si>
  <si>
    <t>30/10/2022</t>
  </si>
  <si>
    <t>NOLA FERRAMENTA SRL</t>
  </si>
  <si>
    <t>EDENRED ITALIA SRL</t>
  </si>
  <si>
    <t>TICKET BUONI PASTO</t>
  </si>
  <si>
    <t>MERIKARTON VIETRESE SRL</t>
  </si>
  <si>
    <t>SICUR. AN srl</t>
  </si>
  <si>
    <t>26/09/2022</t>
  </si>
  <si>
    <t>GALDIERI C. &amp; FIGLI SPA</t>
  </si>
  <si>
    <t>23/10/2022</t>
  </si>
  <si>
    <t>ECHODINAMICA SRL</t>
  </si>
  <si>
    <t>29/10/2022</t>
  </si>
  <si>
    <t>ROSSETTI PACKAGING SRL</t>
  </si>
  <si>
    <t>ECOPOLIS DI LAZZERINI S.R.L.</t>
  </si>
  <si>
    <t>CENTRO DI ANALISI CHIMICHE s.r.l</t>
  </si>
  <si>
    <t>ANALISI RIFIUTI</t>
  </si>
  <si>
    <t>NAPPI SUD srl</t>
  </si>
  <si>
    <t>SERVIZIO SELEZIONE MULTIMATERIALE</t>
  </si>
  <si>
    <t>ECOSISTEM S.R.L.</t>
  </si>
  <si>
    <t>TR.IN.CO.N.E. SRL</t>
  </si>
  <si>
    <t>SEDEN s.r.l. Unipersonale</t>
  </si>
  <si>
    <t>MAYA SRL</t>
  </si>
  <si>
    <t>FASANO GOMME 2 S.R. L.</t>
  </si>
  <si>
    <t>MANUTENZIONE AUTOMEZ. DI PROPRIETA'</t>
  </si>
  <si>
    <t>EKART SRL</t>
  </si>
  <si>
    <t>RAPPRESENTANZA</t>
  </si>
  <si>
    <t>TELEPASS SPA</t>
  </si>
  <si>
    <t>ASSISTENZE VARIE</t>
  </si>
  <si>
    <t>AUTOSTRADE PER L' ITALIA SPA</t>
  </si>
  <si>
    <t>PEDAGGI AUTOSTRADALI AUTOMEZZI</t>
  </si>
  <si>
    <t>30/11/2022</t>
  </si>
  <si>
    <t>SOCIETA' TEMPI MODERNI SPA</t>
  </si>
  <si>
    <t>02/11/2022</t>
  </si>
  <si>
    <t>01/11/2022</t>
  </si>
  <si>
    <t>10/10/2022</t>
  </si>
  <si>
    <t>VODAFONE ITALIA SPA</t>
  </si>
  <si>
    <t>22/11/2022</t>
  </si>
  <si>
    <t>D'ARIENZO RAFFAELE</t>
  </si>
  <si>
    <t>03/11/2022</t>
  </si>
  <si>
    <t>09/11/2022</t>
  </si>
  <si>
    <t>ISTITUTO POLIGRAFICO E ZECCA DELLO STATO</t>
  </si>
  <si>
    <t>04/11/2022</t>
  </si>
  <si>
    <t>SPESE E PUBBLICAZIONE BANDO DI GARA</t>
  </si>
  <si>
    <t>Wander Travel di Principe Umberto</t>
  </si>
  <si>
    <t>19/12/2022</t>
  </si>
  <si>
    <t>10/11/2022</t>
  </si>
  <si>
    <t>CEDAS ANTINCENDIO SRL</t>
  </si>
  <si>
    <t>IMPIANTI ANTINCENDIO</t>
  </si>
  <si>
    <t>SANTACROCE ROBERTO</t>
  </si>
  <si>
    <t>SORRENTINO TOMMASO</t>
  </si>
  <si>
    <t>14/11/2022</t>
  </si>
  <si>
    <t>CONSULENZA DEL LAVORO</t>
  </si>
  <si>
    <t>NADDEO CONSIGLIO</t>
  </si>
  <si>
    <t>SPESE LEGALI - NOTARILI</t>
  </si>
  <si>
    <t>PAGANO IMBALLAGI SRL</t>
  </si>
  <si>
    <t>20/06/2022</t>
  </si>
  <si>
    <t>ALBA RENT SRL</t>
  </si>
  <si>
    <t>16/11/2022</t>
  </si>
  <si>
    <t>12/08/2022</t>
  </si>
  <si>
    <t>ECOFFICINE S.R.L.</t>
  </si>
  <si>
    <t>AFFETTI PUMPS S.R.L.</t>
  </si>
  <si>
    <t>COOP. 3SSS</t>
  </si>
  <si>
    <t>AMOROSO NICOLA</t>
  </si>
  <si>
    <t>B &amp; P S.R.L.</t>
  </si>
  <si>
    <t>27/09/2022</t>
  </si>
  <si>
    <t>MTR SERVICES SRL</t>
  </si>
  <si>
    <t>SOCOFASA ONLUS</t>
  </si>
  <si>
    <t>AUTOLAVAGGIO NSR S.R.L.S.</t>
  </si>
  <si>
    <t>LAVAGGIO AUTOMEZZI</t>
  </si>
  <si>
    <t>PLANETARIA S.R.L.</t>
  </si>
  <si>
    <t>SMALT.TRAS.TO INDIFFERENZIATO SECCO</t>
  </si>
  <si>
    <t>F.LLI PAPA S.R.L.</t>
  </si>
  <si>
    <t>08/11/2022</t>
  </si>
  <si>
    <t>15/12/2022</t>
  </si>
  <si>
    <t>24/11/2022</t>
  </si>
  <si>
    <t>TEKNOACQUE di Carmine Granozio</t>
  </si>
  <si>
    <t>S.C.M. SERVICE di Pappalardo Fabio</t>
  </si>
  <si>
    <t>27/10/2022</t>
  </si>
  <si>
    <t>21/11/2022</t>
  </si>
  <si>
    <t>12/11/2022</t>
  </si>
  <si>
    <t>ECOAMBIENTE SALERNO SPA</t>
  </si>
  <si>
    <t>30/07/2022</t>
  </si>
  <si>
    <t>SMAL.TO TRASP.FRAZIONE ORGANICA R.D.</t>
  </si>
  <si>
    <t>DETER SERVICE S.A.S.</t>
  </si>
  <si>
    <t>06/07/2022</t>
  </si>
  <si>
    <t>CENTER SRL</t>
  </si>
  <si>
    <t>25/11/2022</t>
  </si>
  <si>
    <t>NOLEGGIO AUTOVETTURE</t>
  </si>
  <si>
    <t>ADRM HELIOPOLIS SRL</t>
  </si>
  <si>
    <t>SPESE VACCINI E VISITE MEDICHE</t>
  </si>
  <si>
    <t>Arechi Security Service SrL</t>
  </si>
  <si>
    <t>SITO INTERNET</t>
  </si>
  <si>
    <t>IMPERIA SRL</t>
  </si>
  <si>
    <t>06/11/2022</t>
  </si>
  <si>
    <t>07/11/2022</t>
  </si>
  <si>
    <t>PARAVIA ELEVATORS'SEVICE S.R.L.</t>
  </si>
  <si>
    <t>11/11/2022</t>
  </si>
  <si>
    <t>DULEVO INTERNATIONAL SPA</t>
  </si>
  <si>
    <t>13/11/2022</t>
  </si>
  <si>
    <t>12/10/2022</t>
  </si>
  <si>
    <t>19/11/2022</t>
  </si>
  <si>
    <t>SONEPAR ITALIA SPA Unip.</t>
  </si>
  <si>
    <t>28/11/2022</t>
  </si>
  <si>
    <t>29/11/2022</t>
  </si>
  <si>
    <t>06/06/2022</t>
  </si>
  <si>
    <t>05/09/2022</t>
  </si>
  <si>
    <t>05/11/2022</t>
  </si>
  <si>
    <t>A. MANZONI &amp;C. SpA</t>
  </si>
  <si>
    <t>GRUPPOCTY SRL - CONTROLSECURITY</t>
  </si>
  <si>
    <t>DANNI NON COPERTI DA POLIZZE ASS.</t>
  </si>
  <si>
    <t>REVISIONE AUTOMEZZI</t>
  </si>
  <si>
    <t>G.S.G. MULTISERVICE SRL</t>
  </si>
  <si>
    <t>CESARO MAC IMPORT s.r.l.</t>
  </si>
  <si>
    <t>GHELFI SPURGHI SRL</t>
  </si>
  <si>
    <t>MILITE DARIO</t>
  </si>
  <si>
    <t>01/12/2022</t>
  </si>
  <si>
    <t>31/12/2022</t>
  </si>
  <si>
    <t>02/12/2022</t>
  </si>
  <si>
    <t>AMSA DI AMODIO FABIO</t>
  </si>
  <si>
    <t>06/12/2022</t>
  </si>
  <si>
    <t>CONSULENZA LEGALE</t>
  </si>
  <si>
    <t>Mare Group S.p.A.</t>
  </si>
  <si>
    <t>27/11/2022</t>
  </si>
  <si>
    <t>26/11/2022</t>
  </si>
  <si>
    <t>A.C.R. BENITO DE SANTIS SRL</t>
  </si>
  <si>
    <t>07/12/2022</t>
  </si>
  <si>
    <t>03/12/2022</t>
  </si>
  <si>
    <t>MEDIA PRESS D'ANGELO</t>
  </si>
  <si>
    <t>ARUBA S.p.A.</t>
  </si>
  <si>
    <t>08/12/2022</t>
  </si>
  <si>
    <t>31/05/2022</t>
  </si>
  <si>
    <t>A.&amp; M. DI AVERSA MICHELE</t>
  </si>
  <si>
    <t>13/12/2022</t>
  </si>
  <si>
    <t>14/12/2022</t>
  </si>
  <si>
    <t>23/12/2022</t>
  </si>
  <si>
    <t>ICA SYSTEM srl</t>
  </si>
  <si>
    <t>ATTREZZAT.IND.LI E COMM.LI</t>
  </si>
  <si>
    <t>20/12/2022</t>
  </si>
  <si>
    <t>INVERSO AGNESE</t>
  </si>
  <si>
    <t>F.DO ACCANTON.TO VERTENZE PERSONALE</t>
  </si>
  <si>
    <t>DE FELICE MICHELE</t>
  </si>
  <si>
    <t>SINEKO SRL</t>
  </si>
  <si>
    <t>16/12/2022</t>
  </si>
  <si>
    <t>Pimpu e Danke Ludus di Alessia Giordano</t>
  </si>
  <si>
    <t>23/11/2022</t>
  </si>
  <si>
    <t>EDIL PLINIO SRL</t>
  </si>
  <si>
    <t>21/12/2022</t>
  </si>
  <si>
    <t>27/12/2022</t>
  </si>
  <si>
    <t>DE PISAPIA ATTILIO</t>
  </si>
  <si>
    <t>DELOITTE &amp; TOUCHE SPA</t>
  </si>
  <si>
    <t>30/12/2022</t>
  </si>
  <si>
    <t>05/12/2022</t>
  </si>
  <si>
    <t>05/01/2023</t>
  </si>
  <si>
    <t>12/12/2022</t>
  </si>
  <si>
    <t>PISAPIA SABATO</t>
  </si>
  <si>
    <t>12/01/2023</t>
  </si>
  <si>
    <t>ATTREZZATURE VARIE E MINUTE</t>
  </si>
  <si>
    <t>COREPLA</t>
  </si>
  <si>
    <t>09/12/2022</t>
  </si>
  <si>
    <t>17/11/2022</t>
  </si>
  <si>
    <t>17/12/2022</t>
  </si>
  <si>
    <t>24/12/2022</t>
  </si>
  <si>
    <t>29/12/2022</t>
  </si>
  <si>
    <t>11/12/2022</t>
  </si>
  <si>
    <t>CELENTANO LUIGI</t>
  </si>
  <si>
    <t>28/12/2022</t>
  </si>
  <si>
    <t>10/12/2022</t>
  </si>
  <si>
    <t>ORAM SRL</t>
  </si>
  <si>
    <t>CONTENITORI X RACCOLTA DIFFERENZIA</t>
  </si>
  <si>
    <t>MACCH.ELETTRICHE-ELETTR. D'UFFICIO</t>
  </si>
  <si>
    <t>SALPET SRL</t>
  </si>
  <si>
    <t>31/01/2023</t>
  </si>
  <si>
    <t>FENICE RENT S.R.L.</t>
  </si>
  <si>
    <t>ETICA SPA</t>
  </si>
  <si>
    <t>27/01/2023</t>
  </si>
  <si>
    <t>29/01/2023</t>
  </si>
  <si>
    <t>Data fattura</t>
  </si>
  <si>
    <t>Numero fattura</t>
  </si>
  <si>
    <t xml:space="preserve">Tipologia di spesa </t>
  </si>
  <si>
    <t>Importo</t>
  </si>
  <si>
    <t>Data di scadenza pagamento fattura</t>
  </si>
  <si>
    <t>Data di pagamento fattura</t>
  </si>
  <si>
    <t xml:space="preserve">Giorni intercorrenti </t>
  </si>
  <si>
    <t>Ritardo ponderato</t>
  </si>
  <si>
    <t>ASSISTENZA FISCALE</t>
  </si>
  <si>
    <t>ASSISTENZA LEGALE GARE APPALTO</t>
  </si>
  <si>
    <t>CAMPAGNA SVILUPPO RACCOLTA DIFFEREZ.</t>
  </si>
  <si>
    <t>COSTI TETRAPAK</t>
  </si>
  <si>
    <t>CONSULENZA TECNICA</t>
  </si>
  <si>
    <t>CONSULENZA TRASP. ANTICORR. MOG.231</t>
  </si>
  <si>
    <t>COSTI PER VERIFICA IMPIANTI</t>
  </si>
  <si>
    <t>COSTI PREMIALITA' CARBURANTE</t>
  </si>
  <si>
    <t>CONSULENZA PRIVACY REG. EU 679/2016</t>
  </si>
  <si>
    <t>FORMAZIONE OPERAI</t>
  </si>
  <si>
    <t>INCARICHI PROFESSIONALI</t>
  </si>
  <si>
    <t>LAVAGGIO INDUMENTI</t>
  </si>
  <si>
    <t>LAVAGGIO AUTOVETTURE</t>
  </si>
  <si>
    <t>LAVORO INTERINALE</t>
  </si>
  <si>
    <t>NOLEGGIO AUTOMEZZI</t>
  </si>
  <si>
    <t>PRODOTTI CONSUMO BENI INF. EURO 516,46</t>
  </si>
  <si>
    <t>SPESE ISCRIZIONE ALBO GESTORI AMBIENTALI</t>
  </si>
  <si>
    <t>SPESE DISINFESTAZIONE E SANIFICAZIONE</t>
  </si>
  <si>
    <t xml:space="preserve">SPESE VIAGGIO </t>
  </si>
  <si>
    <t>SPESE PER REVISIONE CONTABILE BILANCIO</t>
  </si>
  <si>
    <t>TELEFONIA FISSA</t>
  </si>
  <si>
    <t>ALTRI ONERI</t>
  </si>
  <si>
    <t>ENI FUEL SPA</t>
  </si>
  <si>
    <t>GALDERISI STEFANIA</t>
  </si>
  <si>
    <t xml:space="preserve"> </t>
  </si>
  <si>
    <t>REGIONE CAMPANIA</t>
  </si>
  <si>
    <t>DIRITTI AUTORIZZAZIONE INTEGRATA AMBIENTALE</t>
  </si>
  <si>
    <t>GB INTERMEDIAZIONI ASSICURATIVE SRL</t>
  </si>
  <si>
    <t>POLIZZA ASSICURATIVA D&amp;O - RESP. AMMINISTRATORE</t>
  </si>
  <si>
    <t>POLIZZA ASSICURATIVA D&amp;O - RESP. RUP</t>
  </si>
  <si>
    <t>AUTOMOBILE CLUB D'ITALIA</t>
  </si>
  <si>
    <t>TASSA POSSESSO AUTOMEZZI</t>
  </si>
  <si>
    <t>ZECCA DELLO STATO</t>
  </si>
  <si>
    <t>PUBBLICAZIONE BANDI GARE</t>
  </si>
  <si>
    <t>ALBO NAZIONALE GESTORI AMBIENTALI</t>
  </si>
  <si>
    <t>C.C.I.A. SALERNO</t>
  </si>
  <si>
    <t>DIRITTI CAMERALI - Vidimazioni registri</t>
  </si>
  <si>
    <t>DIRITTI CAMERALI - Vidimazioni formulari</t>
  </si>
  <si>
    <t>TASSA POSSESSO AUTO</t>
  </si>
  <si>
    <t>RIDUZIONE VOLUMETRICA CARTA E CARTONE</t>
  </si>
  <si>
    <t>COMMISSIONE GARA</t>
  </si>
  <si>
    <t>COMPENSI</t>
  </si>
  <si>
    <t xml:space="preserve">EURO RIDA S.A.S. </t>
  </si>
  <si>
    <t>GIUNKO SRL</t>
  </si>
  <si>
    <t>HARD &amp; SOFT HOUSE S.R.L.</t>
  </si>
  <si>
    <t>I.C.M. COSTRUZIONI S.R.L.</t>
  </si>
  <si>
    <t>ITALIANA PETROLI S.p.A.</t>
  </si>
  <si>
    <t>MEDITERRANEA SERVICE S.R.L.</t>
  </si>
  <si>
    <t>NET4MARKET - CSAmed srl</t>
  </si>
  <si>
    <t>OFFICINA CAPUANO</t>
  </si>
  <si>
    <t>SALERNO PULITA SPA</t>
  </si>
  <si>
    <t>DATI SUI PAGAMENTI - IV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</si>
</sst>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7">
    <xf numFmtId="0" fontId="0" fillId="0" borderId="0" xfId="0"/>
    <xf numFmtId="49" fontId="18" fillId="0" borderId="0" xfId="0" applyNumberFormat="1" applyFont="1" applyAlignment="1">
      <alignment horizontal="left"/>
    </xf>
    <xf numFmtId="1" fontId="18" fillId="0" borderId="0" xfId="0" applyNumberFormat="1" applyFont="1" applyAlignment="1">
      <alignment horizontal="left"/>
    </xf>
    <xf numFmtId="4" fontId="18" fillId="0" borderId="0" xfId="0" applyNumberFormat="1" applyFont="1" applyAlignment="1">
      <alignment horizontal="right"/>
    </xf>
    <xf numFmtId="0" fontId="19" fillId="0" borderId="0" xfId="0" applyFont="1"/>
    <xf numFmtId="49" fontId="20" fillId="0" borderId="0" xfId="0" applyNumberFormat="1" applyFont="1" applyFill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9" fontId="18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3" fontId="0" fillId="0" borderId="0" xfId="0" applyNumberFormat="1" applyBorder="1" applyAlignment="1" applyProtection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22" fillId="0" borderId="0" xfId="0" applyNumberFormat="1" applyFont="1" applyAlignment="1">
      <alignment horizontal="left"/>
    </xf>
    <xf numFmtId="49" fontId="19" fillId="0" borderId="0" xfId="0" applyNumberFormat="1" applyFont="1" applyAlignment="1">
      <alignment horizontal="left"/>
    </xf>
    <xf numFmtId="49" fontId="18" fillId="0" borderId="0" xfId="0" applyNumberFormat="1" applyFont="1" applyFill="1" applyAlignment="1">
      <alignment horizontal="center"/>
    </xf>
    <xf numFmtId="1" fontId="18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left"/>
    </xf>
    <xf numFmtId="4" fontId="18" fillId="0" borderId="0" xfId="0" applyNumberFormat="1" applyFont="1" applyFill="1" applyAlignment="1">
      <alignment horizontal="right"/>
    </xf>
    <xf numFmtId="0" fontId="0" fillId="0" borderId="0" xfId="0" applyFill="1"/>
    <xf numFmtId="49" fontId="18" fillId="0" borderId="0" xfId="0" applyNumberFormat="1" applyFont="1" applyFill="1" applyAlignment="1">
      <alignment horizontal="center" vertical="center"/>
    </xf>
    <xf numFmtId="1" fontId="18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19" fillId="0" borderId="0" xfId="0" applyFont="1" applyFill="1"/>
    <xf numFmtId="49" fontId="19" fillId="0" borderId="0" xfId="0" applyNumberFormat="1" applyFont="1" applyFill="1" applyAlignment="1">
      <alignment horizontal="center"/>
    </xf>
    <xf numFmtId="1" fontId="19" fillId="0" borderId="0" xfId="0" applyNumberFormat="1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" fontId="19" fillId="0" borderId="0" xfId="0" applyNumberFormat="1" applyFont="1" applyFill="1" applyAlignment="1">
      <alignment horizontal="right"/>
    </xf>
    <xf numFmtId="4" fontId="19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left"/>
    </xf>
    <xf numFmtId="0" fontId="23" fillId="0" borderId="0" xfId="0" applyFont="1"/>
    <xf numFmtId="14" fontId="19" fillId="0" borderId="0" xfId="0" applyNumberFormat="1" applyFont="1" applyAlignment="1">
      <alignment horizontal="center"/>
    </xf>
    <xf numFmtId="49" fontId="19" fillId="0" borderId="0" xfId="0" applyNumberFormat="1" applyFont="1" applyFill="1" applyBorder="1" applyAlignment="1">
      <alignment horizontal="left"/>
    </xf>
    <xf numFmtId="0" fontId="0" fillId="0" borderId="0" xfId="0" applyBorder="1"/>
    <xf numFmtId="49" fontId="0" fillId="0" borderId="0" xfId="0" applyNumberFormat="1" applyFill="1" applyAlignment="1">
      <alignment horizontal="left"/>
    </xf>
    <xf numFmtId="4" fontId="19" fillId="0" borderId="0" xfId="0" applyNumberFormat="1" applyFont="1" applyFill="1" applyAlignment="1">
      <alignment horizontal="right" vertical="center"/>
    </xf>
    <xf numFmtId="49" fontId="19" fillId="0" borderId="0" xfId="0" applyNumberFormat="1" applyFont="1" applyFill="1" applyAlignment="1">
      <alignment horizontal="center" vertical="center"/>
    </xf>
    <xf numFmtId="0" fontId="19" fillId="0" borderId="0" xfId="0" applyFont="1" applyBorder="1"/>
    <xf numFmtId="0" fontId="25" fillId="0" borderId="0" xfId="0" applyFont="1" applyAlignment="1">
      <alignment vertical="center"/>
    </xf>
    <xf numFmtId="0" fontId="23" fillId="0" borderId="0" xfId="0" applyFont="1" applyBorder="1"/>
    <xf numFmtId="0" fontId="19" fillId="0" borderId="0" xfId="0" applyFont="1" applyFill="1" applyBorder="1"/>
    <xf numFmtId="0" fontId="23" fillId="0" borderId="0" xfId="0" applyFont="1" applyFill="1" applyBorder="1"/>
    <xf numFmtId="0" fontId="0" fillId="0" borderId="0" xfId="0" applyFill="1" applyBorder="1"/>
    <xf numFmtId="0" fontId="24" fillId="0" borderId="0" xfId="0" applyFont="1" applyBorder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501"/>
  <sheetViews>
    <sheetView tabSelected="1" zoomScale="80" zoomScaleNormal="80" workbookViewId="0">
      <selection activeCell="C5" sqref="C5:K5"/>
    </sheetView>
  </sheetViews>
  <sheetFormatPr defaultRowHeight="13.2" x14ac:dyDescent="0.25"/>
  <cols>
    <col min="1" max="1" width="11" customWidth="1"/>
    <col min="3" max="3" width="15.6640625" style="8" bestFit="1" customWidth="1"/>
    <col min="4" max="4" width="15.6640625" bestFit="1" customWidth="1"/>
    <col min="5" max="5" width="60.6640625" customWidth="1"/>
    <col min="6" max="6" width="45.44140625" customWidth="1"/>
    <col min="7" max="7" width="17.6640625" customWidth="1"/>
    <col min="8" max="8" width="17.5546875" style="8" bestFit="1" customWidth="1"/>
    <col min="9" max="9" width="13" style="8" customWidth="1"/>
    <col min="10" max="10" width="14" style="8" customWidth="1"/>
    <col min="11" max="11" width="15.44140625" style="8" customWidth="1"/>
    <col min="12" max="12" width="86.88671875" style="38" bestFit="1" customWidth="1"/>
  </cols>
  <sheetData>
    <row r="3" spans="2:12" ht="13.8" thickBot="1" x14ac:dyDescent="0.3"/>
    <row r="4" spans="2:12" s="43" customFormat="1" ht="20.100000000000001" customHeight="1" x14ac:dyDescent="0.25">
      <c r="B4"/>
      <c r="C4" s="51" t="s">
        <v>394</v>
      </c>
      <c r="D4" s="52"/>
      <c r="E4" s="52"/>
      <c r="F4" s="52"/>
      <c r="G4" s="52"/>
      <c r="H4" s="52"/>
      <c r="I4" s="52"/>
      <c r="J4" s="52"/>
      <c r="K4" s="53"/>
      <c r="L4" s="48"/>
    </row>
    <row r="5" spans="2:12" s="43" customFormat="1" ht="19.95" customHeight="1" thickBot="1" x14ac:dyDescent="0.3">
      <c r="B5" s="35"/>
      <c r="C5" s="54" t="s">
        <v>395</v>
      </c>
      <c r="D5" s="55"/>
      <c r="E5" s="55"/>
      <c r="F5" s="55"/>
      <c r="G5" s="55"/>
      <c r="H5" s="55"/>
      <c r="I5" s="55"/>
      <c r="J5" s="55"/>
      <c r="K5" s="56"/>
      <c r="L5" s="48"/>
    </row>
    <row r="6" spans="2:12" ht="67.5" customHeight="1" x14ac:dyDescent="0.25">
      <c r="C6" s="6" t="s">
        <v>336</v>
      </c>
      <c r="D6" s="7" t="s">
        <v>337</v>
      </c>
      <c r="E6" s="10" t="s">
        <v>0</v>
      </c>
      <c r="F6" s="6" t="s">
        <v>338</v>
      </c>
      <c r="G6" s="11" t="s">
        <v>339</v>
      </c>
      <c r="H6" s="5" t="s">
        <v>340</v>
      </c>
      <c r="I6" s="6" t="s">
        <v>341</v>
      </c>
      <c r="J6" s="12" t="s">
        <v>342</v>
      </c>
      <c r="K6" s="6" t="s">
        <v>343</v>
      </c>
    </row>
    <row r="7" spans="2:12" x14ac:dyDescent="0.25">
      <c r="C7" s="9" t="s">
        <v>1</v>
      </c>
      <c r="D7" s="2">
        <v>819800</v>
      </c>
      <c r="E7" s="1" t="s">
        <v>2</v>
      </c>
      <c r="F7" s="1" t="s">
        <v>5</v>
      </c>
      <c r="G7" s="3">
        <v>3542</v>
      </c>
      <c r="H7" s="9" t="s">
        <v>3</v>
      </c>
      <c r="I7" s="9" t="s">
        <v>4</v>
      </c>
      <c r="J7" s="13">
        <f>IF(OR(H7=0,I7=0),0,I7-H7)</f>
        <v>75</v>
      </c>
      <c r="K7" s="14">
        <f>G7*J7</f>
        <v>265650</v>
      </c>
    </row>
    <row r="8" spans="2:12" x14ac:dyDescent="0.25">
      <c r="C8" s="9" t="s">
        <v>6</v>
      </c>
      <c r="D8" s="2">
        <v>219867</v>
      </c>
      <c r="E8" s="1" t="s">
        <v>2</v>
      </c>
      <c r="F8" s="1" t="s">
        <v>5</v>
      </c>
      <c r="G8" s="3">
        <v>58.3</v>
      </c>
      <c r="H8" s="9" t="s">
        <v>4</v>
      </c>
      <c r="I8" s="9" t="s">
        <v>4</v>
      </c>
      <c r="J8" s="13">
        <f t="shared" ref="J8:J71" si="0">IF(OR(H8=0,I8=0),0,I8-H8)</f>
        <v>0</v>
      </c>
      <c r="K8" s="14">
        <f t="shared" ref="K8:K71" si="1">G8*J8</f>
        <v>0</v>
      </c>
    </row>
    <row r="9" spans="2:12" x14ac:dyDescent="0.25">
      <c r="C9" s="9" t="s">
        <v>6</v>
      </c>
      <c r="D9" s="2">
        <v>215346</v>
      </c>
      <c r="E9" s="1" t="s">
        <v>2</v>
      </c>
      <c r="F9" s="1" t="s">
        <v>5</v>
      </c>
      <c r="G9" s="3">
        <v>4000.81</v>
      </c>
      <c r="H9" s="9" t="s">
        <v>4</v>
      </c>
      <c r="I9" s="9" t="s">
        <v>4</v>
      </c>
      <c r="J9" s="13">
        <f t="shared" si="0"/>
        <v>0</v>
      </c>
      <c r="K9" s="14">
        <f t="shared" si="1"/>
        <v>0</v>
      </c>
    </row>
    <row r="10" spans="2:12" x14ac:dyDescent="0.25">
      <c r="C10" s="9" t="s">
        <v>7</v>
      </c>
      <c r="D10" s="2">
        <v>165514</v>
      </c>
      <c r="E10" s="1" t="s">
        <v>8</v>
      </c>
      <c r="F10" s="1" t="s">
        <v>10</v>
      </c>
      <c r="G10" s="3">
        <v>5163.08</v>
      </c>
      <c r="H10" s="9" t="s">
        <v>9</v>
      </c>
      <c r="I10" s="9" t="s">
        <v>4</v>
      </c>
      <c r="J10" s="13">
        <f t="shared" si="0"/>
        <v>2</v>
      </c>
      <c r="K10" s="14">
        <f t="shared" si="1"/>
        <v>10326.16</v>
      </c>
    </row>
    <row r="11" spans="2:12" x14ac:dyDescent="0.25">
      <c r="C11" s="36">
        <v>44837</v>
      </c>
      <c r="D11" s="34">
        <v>0</v>
      </c>
      <c r="E11" s="17" t="s">
        <v>369</v>
      </c>
      <c r="F11" s="4" t="s">
        <v>370</v>
      </c>
      <c r="G11" s="32">
        <v>165</v>
      </c>
      <c r="H11" s="36">
        <v>44837</v>
      </c>
      <c r="I11" s="36">
        <v>44837</v>
      </c>
      <c r="J11" s="13">
        <f t="shared" si="0"/>
        <v>0</v>
      </c>
      <c r="K11" s="14">
        <f t="shared" si="1"/>
        <v>0</v>
      </c>
    </row>
    <row r="12" spans="2:12" x14ac:dyDescent="0.25">
      <c r="C12" s="9" t="s">
        <v>11</v>
      </c>
      <c r="D12" s="2">
        <v>12051</v>
      </c>
      <c r="E12" s="1" t="s">
        <v>12</v>
      </c>
      <c r="F12" s="1" t="s">
        <v>15</v>
      </c>
      <c r="G12" s="3">
        <v>200</v>
      </c>
      <c r="H12" s="9" t="s">
        <v>13</v>
      </c>
      <c r="I12" s="9" t="s">
        <v>14</v>
      </c>
      <c r="J12" s="13">
        <f t="shared" si="0"/>
        <v>4</v>
      </c>
      <c r="K12" s="14">
        <f t="shared" si="1"/>
        <v>800</v>
      </c>
    </row>
    <row r="13" spans="2:12" x14ac:dyDescent="0.25">
      <c r="C13" s="9" t="s">
        <v>11</v>
      </c>
      <c r="D13" s="2">
        <v>12050</v>
      </c>
      <c r="E13" s="1" t="s">
        <v>12</v>
      </c>
      <c r="F13" s="1" t="s">
        <v>15</v>
      </c>
      <c r="G13" s="3">
        <v>200</v>
      </c>
      <c r="H13" s="9" t="s">
        <v>13</v>
      </c>
      <c r="I13" s="9" t="s">
        <v>14</v>
      </c>
      <c r="J13" s="13">
        <f t="shared" si="0"/>
        <v>4</v>
      </c>
      <c r="K13" s="14">
        <f t="shared" si="1"/>
        <v>800</v>
      </c>
    </row>
    <row r="14" spans="2:12" x14ac:dyDescent="0.25">
      <c r="C14" s="9" t="s">
        <v>16</v>
      </c>
      <c r="D14" s="2">
        <v>6422</v>
      </c>
      <c r="E14" s="1" t="s">
        <v>17</v>
      </c>
      <c r="F14" s="1" t="s">
        <v>19</v>
      </c>
      <c r="G14" s="3">
        <v>650</v>
      </c>
      <c r="H14" s="9" t="s">
        <v>18</v>
      </c>
      <c r="I14" s="9" t="s">
        <v>14</v>
      </c>
      <c r="J14" s="13">
        <f t="shared" si="0"/>
        <v>40</v>
      </c>
      <c r="K14" s="14">
        <f t="shared" si="1"/>
        <v>26000</v>
      </c>
    </row>
    <row r="15" spans="2:12" x14ac:dyDescent="0.25">
      <c r="C15" s="9" t="s">
        <v>16</v>
      </c>
      <c r="D15" s="2">
        <v>6522</v>
      </c>
      <c r="E15" s="1" t="s">
        <v>17</v>
      </c>
      <c r="F15" s="1" t="s">
        <v>20</v>
      </c>
      <c r="G15" s="3">
        <v>500</v>
      </c>
      <c r="H15" s="9" t="s">
        <v>18</v>
      </c>
      <c r="I15" s="9" t="s">
        <v>14</v>
      </c>
      <c r="J15" s="13">
        <f t="shared" si="0"/>
        <v>40</v>
      </c>
      <c r="K15" s="14">
        <f t="shared" si="1"/>
        <v>20000</v>
      </c>
    </row>
    <row r="16" spans="2:12" x14ac:dyDescent="0.25">
      <c r="C16" s="9" t="s">
        <v>21</v>
      </c>
      <c r="D16" s="2">
        <v>785</v>
      </c>
      <c r="E16" s="1" t="s">
        <v>22</v>
      </c>
      <c r="F16" s="1" t="s">
        <v>20</v>
      </c>
      <c r="G16" s="3">
        <v>555.16</v>
      </c>
      <c r="H16" s="9" t="s">
        <v>21</v>
      </c>
      <c r="I16" s="9" t="s">
        <v>14</v>
      </c>
      <c r="J16" s="13">
        <f t="shared" si="0"/>
        <v>67</v>
      </c>
      <c r="K16" s="14">
        <f t="shared" si="1"/>
        <v>37195.72</v>
      </c>
    </row>
    <row r="17" spans="3:11" x14ac:dyDescent="0.25">
      <c r="C17" s="9" t="s">
        <v>23</v>
      </c>
      <c r="D17" s="2">
        <v>56</v>
      </c>
      <c r="E17" s="1" t="s">
        <v>24</v>
      </c>
      <c r="F17" s="1" t="s">
        <v>26</v>
      </c>
      <c r="G17" s="3">
        <v>16302</v>
      </c>
      <c r="H17" s="9" t="s">
        <v>25</v>
      </c>
      <c r="I17" s="9" t="s">
        <v>14</v>
      </c>
      <c r="J17" s="13">
        <f t="shared" si="0"/>
        <v>30</v>
      </c>
      <c r="K17" s="14">
        <f t="shared" si="1"/>
        <v>489060</v>
      </c>
    </row>
    <row r="18" spans="3:11" x14ac:dyDescent="0.25">
      <c r="C18" s="9" t="s">
        <v>27</v>
      </c>
      <c r="D18" s="2">
        <v>511</v>
      </c>
      <c r="E18" s="1" t="s">
        <v>28</v>
      </c>
      <c r="F18" s="15" t="s">
        <v>358</v>
      </c>
      <c r="G18" s="3">
        <v>3148</v>
      </c>
      <c r="H18" s="9" t="s">
        <v>29</v>
      </c>
      <c r="I18" s="9" t="s">
        <v>14</v>
      </c>
      <c r="J18" s="13">
        <f t="shared" si="0"/>
        <v>34</v>
      </c>
      <c r="K18" s="14">
        <f t="shared" si="1"/>
        <v>107032</v>
      </c>
    </row>
    <row r="19" spans="3:11" x14ac:dyDescent="0.25">
      <c r="C19" s="9" t="s">
        <v>27</v>
      </c>
      <c r="D19" s="2">
        <v>512</v>
      </c>
      <c r="E19" s="1" t="s">
        <v>28</v>
      </c>
      <c r="F19" s="15" t="s">
        <v>358</v>
      </c>
      <c r="G19" s="3">
        <v>2694.12</v>
      </c>
      <c r="H19" s="9" t="s">
        <v>29</v>
      </c>
      <c r="I19" s="9" t="s">
        <v>14</v>
      </c>
      <c r="J19" s="13">
        <f t="shared" si="0"/>
        <v>34</v>
      </c>
      <c r="K19" s="14">
        <f t="shared" si="1"/>
        <v>91600.08</v>
      </c>
    </row>
    <row r="20" spans="3:11" x14ac:dyDescent="0.25">
      <c r="C20" s="9" t="s">
        <v>27</v>
      </c>
      <c r="D20" s="2">
        <v>515</v>
      </c>
      <c r="E20" s="1" t="s">
        <v>28</v>
      </c>
      <c r="F20" s="15" t="s">
        <v>358</v>
      </c>
      <c r="G20" s="3">
        <v>6266.97</v>
      </c>
      <c r="H20" s="9" t="s">
        <v>29</v>
      </c>
      <c r="I20" s="9" t="s">
        <v>14</v>
      </c>
      <c r="J20" s="13">
        <f t="shared" si="0"/>
        <v>34</v>
      </c>
      <c r="K20" s="14">
        <f t="shared" si="1"/>
        <v>213076.98</v>
      </c>
    </row>
    <row r="21" spans="3:11" x14ac:dyDescent="0.25">
      <c r="C21" s="9" t="s">
        <v>27</v>
      </c>
      <c r="D21" s="2">
        <v>898</v>
      </c>
      <c r="E21" s="1" t="s">
        <v>30</v>
      </c>
      <c r="F21" s="1" t="s">
        <v>31</v>
      </c>
      <c r="G21" s="3">
        <v>1217.2</v>
      </c>
      <c r="H21" s="9" t="s">
        <v>29</v>
      </c>
      <c r="I21" s="9" t="s">
        <v>14</v>
      </c>
      <c r="J21" s="13">
        <f t="shared" si="0"/>
        <v>34</v>
      </c>
      <c r="K21" s="14">
        <f t="shared" si="1"/>
        <v>41384.800000000003</v>
      </c>
    </row>
    <row r="22" spans="3:11" x14ac:dyDescent="0.25">
      <c r="C22" s="9" t="s">
        <v>27</v>
      </c>
      <c r="D22" s="2">
        <v>514</v>
      </c>
      <c r="E22" s="1" t="s">
        <v>28</v>
      </c>
      <c r="F22" s="15" t="s">
        <v>358</v>
      </c>
      <c r="G22" s="3">
        <v>1250</v>
      </c>
      <c r="H22" s="9" t="s">
        <v>29</v>
      </c>
      <c r="I22" s="9" t="s">
        <v>14</v>
      </c>
      <c r="J22" s="13">
        <f t="shared" si="0"/>
        <v>34</v>
      </c>
      <c r="K22" s="14">
        <f t="shared" si="1"/>
        <v>42500</v>
      </c>
    </row>
    <row r="23" spans="3:11" x14ac:dyDescent="0.25">
      <c r="C23" s="9" t="s">
        <v>27</v>
      </c>
      <c r="D23" s="2">
        <v>513</v>
      </c>
      <c r="E23" s="1" t="s">
        <v>28</v>
      </c>
      <c r="F23" s="15" t="s">
        <v>358</v>
      </c>
      <c r="G23" s="3">
        <v>3000</v>
      </c>
      <c r="H23" s="9" t="s">
        <v>29</v>
      </c>
      <c r="I23" s="9" t="s">
        <v>14</v>
      </c>
      <c r="J23" s="13">
        <f t="shared" si="0"/>
        <v>34</v>
      </c>
      <c r="K23" s="14">
        <f t="shared" si="1"/>
        <v>102000</v>
      </c>
    </row>
    <row r="24" spans="3:11" x14ac:dyDescent="0.25">
      <c r="C24" s="9" t="s">
        <v>27</v>
      </c>
      <c r="D24" s="2">
        <v>516</v>
      </c>
      <c r="E24" s="1" t="s">
        <v>28</v>
      </c>
      <c r="F24" s="15" t="s">
        <v>358</v>
      </c>
      <c r="G24" s="3">
        <v>5722.2</v>
      </c>
      <c r="H24" s="9" t="s">
        <v>29</v>
      </c>
      <c r="I24" s="9" t="s">
        <v>14</v>
      </c>
      <c r="J24" s="13">
        <f t="shared" si="0"/>
        <v>34</v>
      </c>
      <c r="K24" s="14">
        <f t="shared" si="1"/>
        <v>194554.8</v>
      </c>
    </row>
    <row r="25" spans="3:11" x14ac:dyDescent="0.25">
      <c r="C25" s="9" t="s">
        <v>32</v>
      </c>
      <c r="D25" s="2">
        <v>43</v>
      </c>
      <c r="E25" s="1" t="s">
        <v>33</v>
      </c>
      <c r="F25" s="1" t="s">
        <v>34</v>
      </c>
      <c r="G25" s="3">
        <v>801.6</v>
      </c>
      <c r="H25" s="9" t="s">
        <v>32</v>
      </c>
      <c r="I25" s="9" t="s">
        <v>14</v>
      </c>
      <c r="J25" s="13">
        <f t="shared" si="0"/>
        <v>50</v>
      </c>
      <c r="K25" s="14">
        <f t="shared" si="1"/>
        <v>40080</v>
      </c>
    </row>
    <row r="26" spans="3:11" x14ac:dyDescent="0.25">
      <c r="C26" s="9" t="s">
        <v>35</v>
      </c>
      <c r="D26" s="2">
        <v>19</v>
      </c>
      <c r="E26" s="1" t="s">
        <v>36</v>
      </c>
      <c r="F26" s="1" t="s">
        <v>37</v>
      </c>
      <c r="G26" s="3">
        <v>1079.1199999999999</v>
      </c>
      <c r="H26" s="9" t="s">
        <v>35</v>
      </c>
      <c r="I26" s="9" t="s">
        <v>14</v>
      </c>
      <c r="J26" s="13">
        <f t="shared" si="0"/>
        <v>33</v>
      </c>
      <c r="K26" s="14">
        <f t="shared" si="1"/>
        <v>35610.959999999999</v>
      </c>
    </row>
    <row r="27" spans="3:11" x14ac:dyDescent="0.25">
      <c r="C27" s="9" t="s">
        <v>35</v>
      </c>
      <c r="D27" s="2">
        <v>40</v>
      </c>
      <c r="E27" s="1" t="s">
        <v>38</v>
      </c>
      <c r="F27" s="1" t="s">
        <v>37</v>
      </c>
      <c r="G27" s="3">
        <v>1618.67</v>
      </c>
      <c r="H27" s="9" t="s">
        <v>35</v>
      </c>
      <c r="I27" s="9" t="s">
        <v>14</v>
      </c>
      <c r="J27" s="13">
        <f t="shared" si="0"/>
        <v>33</v>
      </c>
      <c r="K27" s="14">
        <f t="shared" si="1"/>
        <v>53416.11</v>
      </c>
    </row>
    <row r="28" spans="3:11" x14ac:dyDescent="0.25">
      <c r="C28" s="9" t="s">
        <v>39</v>
      </c>
      <c r="D28" s="2">
        <v>1758</v>
      </c>
      <c r="E28" s="1" t="s">
        <v>40</v>
      </c>
      <c r="F28" s="1" t="s">
        <v>31</v>
      </c>
      <c r="G28" s="3">
        <v>191.52</v>
      </c>
      <c r="H28" s="9" t="s">
        <v>41</v>
      </c>
      <c r="I28" s="9" t="s">
        <v>14</v>
      </c>
      <c r="J28" s="13">
        <f t="shared" si="0"/>
        <v>5</v>
      </c>
      <c r="K28" s="14">
        <f t="shared" si="1"/>
        <v>957.6</v>
      </c>
    </row>
    <row r="29" spans="3:11" x14ac:dyDescent="0.25">
      <c r="C29" s="9" t="s">
        <v>42</v>
      </c>
      <c r="D29" s="2">
        <v>47</v>
      </c>
      <c r="E29" s="1" t="s">
        <v>33</v>
      </c>
      <c r="F29" s="1" t="s">
        <v>34</v>
      </c>
      <c r="G29" s="3">
        <v>801.6</v>
      </c>
      <c r="H29" s="9" t="s">
        <v>42</v>
      </c>
      <c r="I29" s="9" t="s">
        <v>14</v>
      </c>
      <c r="J29" s="13">
        <f t="shared" si="0"/>
        <v>22</v>
      </c>
      <c r="K29" s="14">
        <f t="shared" si="1"/>
        <v>17635.2</v>
      </c>
    </row>
    <row r="30" spans="3:11" x14ac:dyDescent="0.25">
      <c r="C30" s="9" t="s">
        <v>29</v>
      </c>
      <c r="D30" s="2">
        <v>3706</v>
      </c>
      <c r="E30" s="1" t="s">
        <v>43</v>
      </c>
      <c r="F30" s="15" t="s">
        <v>355</v>
      </c>
      <c r="G30" s="3">
        <v>58.85</v>
      </c>
      <c r="H30" s="9" t="s">
        <v>13</v>
      </c>
      <c r="I30" s="9" t="s">
        <v>14</v>
      </c>
      <c r="J30" s="13">
        <f t="shared" si="0"/>
        <v>4</v>
      </c>
      <c r="K30" s="14">
        <f t="shared" si="1"/>
        <v>235.4</v>
      </c>
    </row>
    <row r="31" spans="3:11" x14ac:dyDescent="0.25">
      <c r="C31" s="9" t="s">
        <v>44</v>
      </c>
      <c r="D31" s="2">
        <v>75</v>
      </c>
      <c r="E31" s="17" t="s">
        <v>45</v>
      </c>
      <c r="F31" s="15" t="s">
        <v>299</v>
      </c>
      <c r="G31" s="3">
        <v>3740.8</v>
      </c>
      <c r="H31" s="9" t="s">
        <v>44</v>
      </c>
      <c r="I31" s="9" t="s">
        <v>14</v>
      </c>
      <c r="J31" s="13">
        <f t="shared" si="0"/>
        <v>11</v>
      </c>
      <c r="K31" s="14">
        <f t="shared" si="1"/>
        <v>41148.800000000003</v>
      </c>
    </row>
    <row r="32" spans="3:11" x14ac:dyDescent="0.25">
      <c r="C32" s="9" t="s">
        <v>27</v>
      </c>
      <c r="D32" s="2">
        <v>9659</v>
      </c>
      <c r="E32" s="1" t="s">
        <v>46</v>
      </c>
      <c r="F32" s="1" t="s">
        <v>48</v>
      </c>
      <c r="G32" s="3">
        <v>218.75</v>
      </c>
      <c r="H32" s="9" t="s">
        <v>29</v>
      </c>
      <c r="I32" s="9" t="s">
        <v>47</v>
      </c>
      <c r="J32" s="13">
        <f t="shared" si="0"/>
        <v>35</v>
      </c>
      <c r="K32" s="14">
        <f t="shared" si="1"/>
        <v>7656.25</v>
      </c>
    </row>
    <row r="33" spans="3:12" x14ac:dyDescent="0.25">
      <c r="C33" s="9" t="s">
        <v>29</v>
      </c>
      <c r="D33" s="2">
        <v>1240</v>
      </c>
      <c r="E33" s="1" t="s">
        <v>49</v>
      </c>
      <c r="F33" s="1" t="s">
        <v>51</v>
      </c>
      <c r="G33" s="3">
        <v>1789.51</v>
      </c>
      <c r="H33" s="9" t="s">
        <v>13</v>
      </c>
      <c r="I33" s="9" t="s">
        <v>50</v>
      </c>
      <c r="J33" s="13">
        <f t="shared" si="0"/>
        <v>6</v>
      </c>
      <c r="K33" s="14">
        <f t="shared" si="1"/>
        <v>10737.06</v>
      </c>
    </row>
    <row r="34" spans="3:12" x14ac:dyDescent="0.25">
      <c r="C34" s="9" t="s">
        <v>29</v>
      </c>
      <c r="D34" s="2">
        <v>1239</v>
      </c>
      <c r="E34" s="1" t="s">
        <v>49</v>
      </c>
      <c r="F34" s="1" t="s">
        <v>51</v>
      </c>
      <c r="G34" s="3">
        <v>382.76</v>
      </c>
      <c r="H34" s="9" t="s">
        <v>13</v>
      </c>
      <c r="I34" s="9" t="s">
        <v>50</v>
      </c>
      <c r="J34" s="13">
        <f t="shared" si="0"/>
        <v>6</v>
      </c>
      <c r="K34" s="14">
        <f t="shared" si="1"/>
        <v>2296.56</v>
      </c>
    </row>
    <row r="35" spans="3:12" x14ac:dyDescent="0.25">
      <c r="C35" s="9" t="s">
        <v>29</v>
      </c>
      <c r="D35" s="2">
        <v>1234</v>
      </c>
      <c r="E35" s="1" t="s">
        <v>49</v>
      </c>
      <c r="F35" s="15" t="s">
        <v>358</v>
      </c>
      <c r="G35" s="3">
        <v>7659.63</v>
      </c>
      <c r="H35" s="9" t="s">
        <v>13</v>
      </c>
      <c r="I35" s="9" t="s">
        <v>50</v>
      </c>
      <c r="J35" s="13">
        <f t="shared" si="0"/>
        <v>6</v>
      </c>
      <c r="K35" s="14">
        <f t="shared" si="1"/>
        <v>45957.78</v>
      </c>
    </row>
    <row r="36" spans="3:12" x14ac:dyDescent="0.25">
      <c r="C36" s="9" t="s">
        <v>29</v>
      </c>
      <c r="D36" s="2">
        <v>1236</v>
      </c>
      <c r="E36" s="1" t="s">
        <v>49</v>
      </c>
      <c r="F36" s="1" t="s">
        <v>51</v>
      </c>
      <c r="G36" s="3">
        <v>927.1</v>
      </c>
      <c r="H36" s="9" t="s">
        <v>13</v>
      </c>
      <c r="I36" s="9" t="s">
        <v>50</v>
      </c>
      <c r="J36" s="13">
        <f t="shared" si="0"/>
        <v>6</v>
      </c>
      <c r="K36" s="14">
        <f t="shared" si="1"/>
        <v>5562.6</v>
      </c>
    </row>
    <row r="37" spans="3:12" x14ac:dyDescent="0.25">
      <c r="C37" s="9" t="s">
        <v>29</v>
      </c>
      <c r="D37" s="2">
        <v>1237</v>
      </c>
      <c r="E37" s="1" t="s">
        <v>49</v>
      </c>
      <c r="F37" s="1" t="s">
        <v>51</v>
      </c>
      <c r="G37" s="3">
        <v>1109.3699999999999</v>
      </c>
      <c r="H37" s="9" t="s">
        <v>13</v>
      </c>
      <c r="I37" s="9" t="s">
        <v>50</v>
      </c>
      <c r="J37" s="13">
        <f t="shared" si="0"/>
        <v>6</v>
      </c>
      <c r="K37" s="14">
        <f t="shared" si="1"/>
        <v>6656.2199999999993</v>
      </c>
    </row>
    <row r="38" spans="3:12" x14ac:dyDescent="0.25">
      <c r="C38" s="9" t="s">
        <v>29</v>
      </c>
      <c r="D38" s="2">
        <v>1238</v>
      </c>
      <c r="E38" s="1" t="s">
        <v>49</v>
      </c>
      <c r="F38" s="1" t="s">
        <v>51</v>
      </c>
      <c r="G38" s="3">
        <v>2272.25</v>
      </c>
      <c r="H38" s="9" t="s">
        <v>13</v>
      </c>
      <c r="I38" s="9" t="s">
        <v>50</v>
      </c>
      <c r="J38" s="13">
        <f t="shared" si="0"/>
        <v>6</v>
      </c>
      <c r="K38" s="14">
        <f t="shared" si="1"/>
        <v>13633.5</v>
      </c>
    </row>
    <row r="39" spans="3:12" x14ac:dyDescent="0.25">
      <c r="C39" s="9" t="s">
        <v>29</v>
      </c>
      <c r="D39" s="2">
        <v>1233</v>
      </c>
      <c r="E39" s="1" t="s">
        <v>49</v>
      </c>
      <c r="F39" s="15" t="s">
        <v>358</v>
      </c>
      <c r="G39" s="3">
        <v>6441.48</v>
      </c>
      <c r="H39" s="9" t="s">
        <v>13</v>
      </c>
      <c r="I39" s="9" t="s">
        <v>50</v>
      </c>
      <c r="J39" s="13">
        <f t="shared" si="0"/>
        <v>6</v>
      </c>
      <c r="K39" s="14">
        <f t="shared" si="1"/>
        <v>38648.879999999997</v>
      </c>
    </row>
    <row r="40" spans="3:12" x14ac:dyDescent="0.25">
      <c r="C40" s="9" t="s">
        <v>29</v>
      </c>
      <c r="D40" s="2">
        <v>1235</v>
      </c>
      <c r="E40" s="1" t="s">
        <v>49</v>
      </c>
      <c r="F40" s="15" t="s">
        <v>358</v>
      </c>
      <c r="G40" s="3">
        <v>4995.3599999999997</v>
      </c>
      <c r="H40" s="9" t="s">
        <v>13</v>
      </c>
      <c r="I40" s="9" t="s">
        <v>50</v>
      </c>
      <c r="J40" s="13">
        <f t="shared" si="0"/>
        <v>6</v>
      </c>
      <c r="K40" s="14">
        <f t="shared" si="1"/>
        <v>29972.159999999996</v>
      </c>
    </row>
    <row r="41" spans="3:12" x14ac:dyDescent="0.25">
      <c r="C41" s="9" t="s">
        <v>29</v>
      </c>
      <c r="D41" s="2">
        <v>1232</v>
      </c>
      <c r="E41" s="1" t="s">
        <v>49</v>
      </c>
      <c r="F41" s="15" t="s">
        <v>358</v>
      </c>
      <c r="G41" s="3">
        <v>8106.45</v>
      </c>
      <c r="H41" s="9" t="s">
        <v>13</v>
      </c>
      <c r="I41" s="9" t="s">
        <v>50</v>
      </c>
      <c r="J41" s="13">
        <f t="shared" si="0"/>
        <v>6</v>
      </c>
      <c r="K41" s="14">
        <f t="shared" si="1"/>
        <v>48638.7</v>
      </c>
    </row>
    <row r="42" spans="3:12" x14ac:dyDescent="0.25">
      <c r="C42" s="9" t="s">
        <v>13</v>
      </c>
      <c r="D42" s="2">
        <v>90</v>
      </c>
      <c r="E42" s="17" t="s">
        <v>52</v>
      </c>
      <c r="F42" s="1" t="s">
        <v>53</v>
      </c>
      <c r="G42" s="3">
        <v>4008</v>
      </c>
      <c r="H42" s="9" t="s">
        <v>13</v>
      </c>
      <c r="I42" s="9" t="s">
        <v>50</v>
      </c>
      <c r="J42" s="13">
        <f t="shared" si="0"/>
        <v>6</v>
      </c>
      <c r="K42" s="14">
        <f t="shared" si="1"/>
        <v>24048</v>
      </c>
      <c r="L42" s="44"/>
    </row>
    <row r="43" spans="3:12" x14ac:dyDescent="0.25">
      <c r="C43" s="36">
        <v>44840</v>
      </c>
      <c r="D43" s="34">
        <v>0</v>
      </c>
      <c r="E43" t="s">
        <v>371</v>
      </c>
      <c r="F43" s="4" t="s">
        <v>372</v>
      </c>
      <c r="G43" s="32">
        <v>4334.5600000000004</v>
      </c>
      <c r="H43" s="36">
        <v>44840</v>
      </c>
      <c r="I43" s="36">
        <v>44840</v>
      </c>
      <c r="J43" s="13">
        <f t="shared" si="0"/>
        <v>0</v>
      </c>
      <c r="K43" s="14">
        <f t="shared" si="1"/>
        <v>0</v>
      </c>
      <c r="L43" s="44"/>
    </row>
    <row r="44" spans="3:12" x14ac:dyDescent="0.25">
      <c r="C44" s="36">
        <v>44840</v>
      </c>
      <c r="D44" s="34">
        <v>0</v>
      </c>
      <c r="E44" t="s">
        <v>371</v>
      </c>
      <c r="F44" s="4" t="s">
        <v>373</v>
      </c>
      <c r="G44" s="32">
        <v>840</v>
      </c>
      <c r="H44" s="36">
        <v>44840</v>
      </c>
      <c r="I44" s="36">
        <v>44840</v>
      </c>
      <c r="J44" s="13">
        <f t="shared" si="0"/>
        <v>0</v>
      </c>
      <c r="K44" s="14">
        <f t="shared" si="1"/>
        <v>0</v>
      </c>
      <c r="L44" s="44"/>
    </row>
    <row r="45" spans="3:12" x14ac:dyDescent="0.25">
      <c r="C45" s="36">
        <v>44840</v>
      </c>
      <c r="D45" s="34">
        <v>0</v>
      </c>
      <c r="E45" s="39" t="s">
        <v>379</v>
      </c>
      <c r="F45" s="30" t="s">
        <v>380</v>
      </c>
      <c r="G45" s="32">
        <v>50</v>
      </c>
      <c r="H45" s="36">
        <v>44840</v>
      </c>
      <c r="I45" s="36">
        <v>44840</v>
      </c>
      <c r="J45" s="13">
        <f t="shared" si="0"/>
        <v>0</v>
      </c>
      <c r="K45" s="14">
        <f t="shared" si="1"/>
        <v>0</v>
      </c>
      <c r="L45" s="44"/>
    </row>
    <row r="46" spans="3:12" x14ac:dyDescent="0.25">
      <c r="C46" s="9" t="s">
        <v>54</v>
      </c>
      <c r="D46" s="2">
        <v>439</v>
      </c>
      <c r="E46" s="17" t="s">
        <v>55</v>
      </c>
      <c r="F46" s="1" t="s">
        <v>31</v>
      </c>
      <c r="G46" s="32">
        <v>49.17</v>
      </c>
      <c r="H46" s="33" t="s">
        <v>54</v>
      </c>
      <c r="I46" s="33" t="s">
        <v>56</v>
      </c>
      <c r="J46" s="13">
        <f t="shared" si="0"/>
        <v>178</v>
      </c>
      <c r="K46" s="14">
        <f t="shared" si="1"/>
        <v>8752.26</v>
      </c>
    </row>
    <row r="47" spans="3:12" x14ac:dyDescent="0.25">
      <c r="C47" s="9" t="s">
        <v>57</v>
      </c>
      <c r="D47" s="2">
        <v>7613</v>
      </c>
      <c r="E47" s="17" t="s">
        <v>58</v>
      </c>
      <c r="F47" s="16" t="s">
        <v>350</v>
      </c>
      <c r="G47" s="32">
        <v>100</v>
      </c>
      <c r="H47" s="33" t="s">
        <v>59</v>
      </c>
      <c r="I47" s="33" t="s">
        <v>56</v>
      </c>
      <c r="J47" s="13">
        <f t="shared" si="0"/>
        <v>99</v>
      </c>
      <c r="K47" s="14">
        <f t="shared" si="1"/>
        <v>9900</v>
      </c>
    </row>
    <row r="48" spans="3:12" x14ac:dyDescent="0.25">
      <c r="C48" s="9" t="s">
        <v>60</v>
      </c>
      <c r="D48" s="2">
        <v>1150</v>
      </c>
      <c r="E48" s="17" t="s">
        <v>61</v>
      </c>
      <c r="F48" s="15" t="s">
        <v>353</v>
      </c>
      <c r="G48" s="32">
        <v>40</v>
      </c>
      <c r="H48" s="33" t="s">
        <v>27</v>
      </c>
      <c r="I48" s="33" t="s">
        <v>56</v>
      </c>
      <c r="J48" s="13">
        <f t="shared" si="0"/>
        <v>68</v>
      </c>
      <c r="K48" s="14">
        <f t="shared" si="1"/>
        <v>2720</v>
      </c>
    </row>
    <row r="49" spans="3:17" x14ac:dyDescent="0.25">
      <c r="C49" s="9" t="s">
        <v>62</v>
      </c>
      <c r="D49" s="2">
        <v>1139</v>
      </c>
      <c r="E49" s="17" t="s">
        <v>61</v>
      </c>
      <c r="F49" s="15" t="s">
        <v>353</v>
      </c>
      <c r="G49" s="32">
        <v>340</v>
      </c>
      <c r="H49" s="33" t="s">
        <v>27</v>
      </c>
      <c r="I49" s="33" t="s">
        <v>56</v>
      </c>
      <c r="J49" s="13">
        <f t="shared" si="0"/>
        <v>68</v>
      </c>
      <c r="K49" s="14">
        <f t="shared" si="1"/>
        <v>23120</v>
      </c>
    </row>
    <row r="50" spans="3:17" x14ac:dyDescent="0.25">
      <c r="C50" s="9" t="s">
        <v>63</v>
      </c>
      <c r="D50" s="2">
        <v>382022</v>
      </c>
      <c r="E50" s="1" t="s">
        <v>64</v>
      </c>
      <c r="F50" t="s">
        <v>346</v>
      </c>
      <c r="G50" s="3">
        <v>1250</v>
      </c>
      <c r="H50" s="9" t="s">
        <v>65</v>
      </c>
      <c r="I50" s="9" t="s">
        <v>56</v>
      </c>
      <c r="J50" s="13">
        <f t="shared" si="0"/>
        <v>12</v>
      </c>
      <c r="K50" s="14">
        <f t="shared" si="1"/>
        <v>15000</v>
      </c>
    </row>
    <row r="51" spans="3:17" s="27" customFormat="1" x14ac:dyDescent="0.25">
      <c r="C51" s="9" t="s">
        <v>44</v>
      </c>
      <c r="D51" s="2">
        <v>227</v>
      </c>
      <c r="E51" s="1" t="s">
        <v>66</v>
      </c>
      <c r="F51" s="15" t="s">
        <v>360</v>
      </c>
      <c r="G51" s="3">
        <v>125</v>
      </c>
      <c r="H51" s="9" t="s">
        <v>44</v>
      </c>
      <c r="I51" s="9" t="s">
        <v>56</v>
      </c>
      <c r="J51" s="13">
        <f t="shared" si="0"/>
        <v>14</v>
      </c>
      <c r="K51" s="14">
        <f t="shared" si="1"/>
        <v>1750</v>
      </c>
      <c r="L51" s="45"/>
      <c r="Q51" s="27" t="s">
        <v>368</v>
      </c>
    </row>
    <row r="52" spans="3:17" x14ac:dyDescent="0.25">
      <c r="C52" s="9" t="s">
        <v>69</v>
      </c>
      <c r="D52" s="2">
        <v>237</v>
      </c>
      <c r="E52" s="1" t="s">
        <v>66</v>
      </c>
      <c r="F52" s="15" t="s">
        <v>360</v>
      </c>
      <c r="G52" s="3">
        <v>126</v>
      </c>
      <c r="H52" s="9" t="s">
        <v>69</v>
      </c>
      <c r="I52" s="9" t="s">
        <v>70</v>
      </c>
      <c r="J52" s="13">
        <f t="shared" si="0"/>
        <v>2</v>
      </c>
      <c r="K52" s="14">
        <f t="shared" si="1"/>
        <v>252</v>
      </c>
      <c r="L52" s="42"/>
    </row>
    <row r="53" spans="3:17" x14ac:dyDescent="0.25">
      <c r="C53" s="9" t="s">
        <v>71</v>
      </c>
      <c r="D53" s="2">
        <v>6</v>
      </c>
      <c r="E53" s="1" t="s">
        <v>72</v>
      </c>
      <c r="F53" s="15" t="s">
        <v>354</v>
      </c>
      <c r="G53" s="3">
        <v>600</v>
      </c>
      <c r="H53" s="9" t="s">
        <v>73</v>
      </c>
      <c r="I53" s="9" t="s">
        <v>74</v>
      </c>
      <c r="J53" s="13">
        <f t="shared" si="0"/>
        <v>-8</v>
      </c>
      <c r="K53" s="14">
        <f t="shared" si="1"/>
        <v>-4800</v>
      </c>
      <c r="L53" s="42"/>
    </row>
    <row r="54" spans="3:17" x14ac:dyDescent="0.25">
      <c r="C54" s="9" t="s">
        <v>67</v>
      </c>
      <c r="D54" s="2">
        <v>150412</v>
      </c>
      <c r="E54" s="15" t="s">
        <v>366</v>
      </c>
      <c r="F54" s="1" t="s">
        <v>75</v>
      </c>
      <c r="G54" s="3">
        <v>7023.36</v>
      </c>
      <c r="H54" s="9" t="s">
        <v>74</v>
      </c>
      <c r="I54" s="9" t="s">
        <v>74</v>
      </c>
      <c r="J54" s="13">
        <f t="shared" si="0"/>
        <v>0</v>
      </c>
      <c r="K54" s="14">
        <f t="shared" si="1"/>
        <v>0</v>
      </c>
    </row>
    <row r="55" spans="3:17" x14ac:dyDescent="0.25">
      <c r="C55" s="28" t="s">
        <v>74</v>
      </c>
      <c r="D55" s="29">
        <v>3482</v>
      </c>
      <c r="E55" s="30" t="s">
        <v>76</v>
      </c>
      <c r="F55" s="30" t="s">
        <v>31</v>
      </c>
      <c r="G55" s="31">
        <v>18720</v>
      </c>
      <c r="H55" s="28" t="s">
        <v>167</v>
      </c>
      <c r="I55" s="28" t="s">
        <v>74</v>
      </c>
      <c r="J55" s="13">
        <f t="shared" si="0"/>
        <v>18</v>
      </c>
      <c r="K55" s="14">
        <f t="shared" si="1"/>
        <v>336960</v>
      </c>
    </row>
    <row r="56" spans="3:17" x14ac:dyDescent="0.25">
      <c r="C56" s="9" t="s">
        <v>78</v>
      </c>
      <c r="D56" s="2">
        <v>229823</v>
      </c>
      <c r="E56" s="17" t="s">
        <v>79</v>
      </c>
      <c r="F56" t="s">
        <v>346</v>
      </c>
      <c r="G56" s="3">
        <v>174.84</v>
      </c>
      <c r="H56" s="9" t="s">
        <v>80</v>
      </c>
      <c r="I56" s="9" t="s">
        <v>80</v>
      </c>
      <c r="J56" s="13">
        <f t="shared" si="0"/>
        <v>0</v>
      </c>
      <c r="K56" s="14">
        <f t="shared" si="1"/>
        <v>0</v>
      </c>
    </row>
    <row r="57" spans="3:17" x14ac:dyDescent="0.25">
      <c r="C57" s="9" t="s">
        <v>81</v>
      </c>
      <c r="D57" s="2">
        <v>229824</v>
      </c>
      <c r="E57" s="17" t="s">
        <v>79</v>
      </c>
      <c r="F57" t="s">
        <v>346</v>
      </c>
      <c r="G57" s="3">
        <v>9000</v>
      </c>
      <c r="H57" s="9" t="s">
        <v>80</v>
      </c>
      <c r="I57" s="9" t="s">
        <v>80</v>
      </c>
      <c r="J57" s="13">
        <f t="shared" si="0"/>
        <v>0</v>
      </c>
      <c r="K57" s="14">
        <f t="shared" si="1"/>
        <v>0</v>
      </c>
    </row>
    <row r="58" spans="3:17" x14ac:dyDescent="0.25">
      <c r="C58" s="9" t="s">
        <v>13</v>
      </c>
      <c r="D58" s="2">
        <v>485436</v>
      </c>
      <c r="E58" s="1" t="s">
        <v>82</v>
      </c>
      <c r="F58" s="1" t="s">
        <v>75</v>
      </c>
      <c r="G58" s="3">
        <v>16810.810000000001</v>
      </c>
      <c r="H58" s="9" t="s">
        <v>83</v>
      </c>
      <c r="I58" s="9" t="s">
        <v>80</v>
      </c>
      <c r="J58" s="13">
        <f t="shared" si="0"/>
        <v>2</v>
      </c>
      <c r="K58" s="14">
        <f t="shared" si="1"/>
        <v>33621.620000000003</v>
      </c>
    </row>
    <row r="59" spans="3:17" x14ac:dyDescent="0.25">
      <c r="C59" s="9" t="s">
        <v>13</v>
      </c>
      <c r="D59" s="2">
        <v>485437</v>
      </c>
      <c r="E59" s="1" t="s">
        <v>82</v>
      </c>
      <c r="F59" s="1" t="s">
        <v>75</v>
      </c>
      <c r="G59" s="3">
        <v>3628.87</v>
      </c>
      <c r="H59" s="9" t="s">
        <v>83</v>
      </c>
      <c r="I59" s="9" t="s">
        <v>80</v>
      </c>
      <c r="J59" s="13">
        <f t="shared" si="0"/>
        <v>2</v>
      </c>
      <c r="K59" s="14">
        <f t="shared" si="1"/>
        <v>7257.74</v>
      </c>
    </row>
    <row r="60" spans="3:17" x14ac:dyDescent="0.25">
      <c r="C60" s="9" t="s">
        <v>13</v>
      </c>
      <c r="D60" s="2">
        <v>485699</v>
      </c>
      <c r="E60" s="1" t="s">
        <v>82</v>
      </c>
      <c r="F60" s="1" t="s">
        <v>75</v>
      </c>
      <c r="G60" s="3">
        <v>145.88999999999999</v>
      </c>
      <c r="H60" s="9" t="s">
        <v>83</v>
      </c>
      <c r="I60" s="9" t="s">
        <v>80</v>
      </c>
      <c r="J60" s="13">
        <f t="shared" si="0"/>
        <v>2</v>
      </c>
      <c r="K60" s="14">
        <f t="shared" si="1"/>
        <v>291.77999999999997</v>
      </c>
    </row>
    <row r="61" spans="3:17" x14ac:dyDescent="0.25">
      <c r="C61" s="9" t="s">
        <v>13</v>
      </c>
      <c r="D61" s="2">
        <v>485523</v>
      </c>
      <c r="E61" s="1" t="s">
        <v>82</v>
      </c>
      <c r="F61" s="1" t="s">
        <v>75</v>
      </c>
      <c r="G61" s="3">
        <v>452.04</v>
      </c>
      <c r="H61" s="9" t="s">
        <v>83</v>
      </c>
      <c r="I61" s="9" t="s">
        <v>80</v>
      </c>
      <c r="J61" s="13">
        <f t="shared" si="0"/>
        <v>2</v>
      </c>
      <c r="K61" s="14">
        <f t="shared" si="1"/>
        <v>904.08</v>
      </c>
    </row>
    <row r="62" spans="3:17" x14ac:dyDescent="0.25">
      <c r="C62" s="9" t="s">
        <v>29</v>
      </c>
      <c r="D62" s="2">
        <v>202022</v>
      </c>
      <c r="E62" s="1" t="s">
        <v>84</v>
      </c>
      <c r="F62" s="1" t="s">
        <v>86</v>
      </c>
      <c r="G62" s="3">
        <v>449.4</v>
      </c>
      <c r="H62" s="9" t="s">
        <v>13</v>
      </c>
      <c r="I62" s="9" t="s">
        <v>85</v>
      </c>
      <c r="J62" s="13">
        <f t="shared" si="0"/>
        <v>18</v>
      </c>
      <c r="K62" s="14">
        <f t="shared" si="1"/>
        <v>8089.2</v>
      </c>
    </row>
    <row r="63" spans="3:17" x14ac:dyDescent="0.25">
      <c r="C63" s="9" t="s">
        <v>29</v>
      </c>
      <c r="D63" s="2">
        <v>2282</v>
      </c>
      <c r="E63" s="1" t="s">
        <v>87</v>
      </c>
      <c r="F63" s="1" t="s">
        <v>88</v>
      </c>
      <c r="G63" s="3">
        <v>6031.86</v>
      </c>
      <c r="H63" s="9" t="s">
        <v>13</v>
      </c>
      <c r="I63" s="9" t="s">
        <v>85</v>
      </c>
      <c r="J63" s="13">
        <f t="shared" si="0"/>
        <v>18</v>
      </c>
      <c r="K63" s="14">
        <f t="shared" si="1"/>
        <v>108573.48</v>
      </c>
    </row>
    <row r="64" spans="3:17" x14ac:dyDescent="0.25">
      <c r="C64" s="9" t="s">
        <v>89</v>
      </c>
      <c r="D64" s="2">
        <v>98</v>
      </c>
      <c r="E64" s="1" t="s">
        <v>90</v>
      </c>
      <c r="F64" s="1" t="s">
        <v>92</v>
      </c>
      <c r="G64" s="3">
        <v>1004.25</v>
      </c>
      <c r="H64" s="9" t="s">
        <v>91</v>
      </c>
      <c r="I64" s="9" t="s">
        <v>85</v>
      </c>
      <c r="J64" s="13">
        <f t="shared" si="0"/>
        <v>-1</v>
      </c>
      <c r="K64" s="14">
        <f t="shared" si="1"/>
        <v>-1004.25</v>
      </c>
    </row>
    <row r="65" spans="3:12" x14ac:dyDescent="0.25">
      <c r="C65" s="9" t="s">
        <v>93</v>
      </c>
      <c r="D65" s="2">
        <v>172822</v>
      </c>
      <c r="E65" s="1" t="s">
        <v>94</v>
      </c>
      <c r="F65" s="1" t="s">
        <v>20</v>
      </c>
      <c r="G65" s="3">
        <v>160</v>
      </c>
      <c r="H65" s="9" t="s">
        <v>93</v>
      </c>
      <c r="I65" s="9" t="s">
        <v>85</v>
      </c>
      <c r="J65" s="13">
        <f t="shared" si="0"/>
        <v>27</v>
      </c>
      <c r="K65" s="14">
        <f t="shared" si="1"/>
        <v>4320</v>
      </c>
    </row>
    <row r="66" spans="3:12" x14ac:dyDescent="0.25">
      <c r="C66" s="9" t="s">
        <v>95</v>
      </c>
      <c r="D66" s="2">
        <v>181623</v>
      </c>
      <c r="E66" s="1" t="s">
        <v>8</v>
      </c>
      <c r="F66" s="1" t="s">
        <v>10</v>
      </c>
      <c r="G66" s="3">
        <v>2341.5300000000002</v>
      </c>
      <c r="H66" s="9" t="s">
        <v>35</v>
      </c>
      <c r="I66" s="9" t="s">
        <v>85</v>
      </c>
      <c r="J66" s="13">
        <f t="shared" si="0"/>
        <v>47</v>
      </c>
      <c r="K66" s="14">
        <f t="shared" si="1"/>
        <v>110051.91</v>
      </c>
    </row>
    <row r="67" spans="3:12" x14ac:dyDescent="0.25">
      <c r="C67" s="9" t="s">
        <v>41</v>
      </c>
      <c r="D67" s="2">
        <v>182503</v>
      </c>
      <c r="E67" s="1" t="s">
        <v>8</v>
      </c>
      <c r="F67" s="1" t="s">
        <v>10</v>
      </c>
      <c r="G67" s="3">
        <v>2358.91</v>
      </c>
      <c r="H67" s="9" t="s">
        <v>9</v>
      </c>
      <c r="I67" s="9" t="s">
        <v>85</v>
      </c>
      <c r="J67" s="13">
        <f t="shared" si="0"/>
        <v>17</v>
      </c>
      <c r="K67" s="14">
        <f t="shared" si="1"/>
        <v>40101.47</v>
      </c>
    </row>
    <row r="68" spans="3:12" x14ac:dyDescent="0.25">
      <c r="C68" s="9" t="s">
        <v>96</v>
      </c>
      <c r="D68" s="2">
        <v>8</v>
      </c>
      <c r="E68" s="1" t="s">
        <v>97</v>
      </c>
      <c r="F68" s="1" t="s">
        <v>19</v>
      </c>
      <c r="G68" s="3">
        <v>577.5</v>
      </c>
      <c r="H68" s="9" t="s">
        <v>27</v>
      </c>
      <c r="I68" s="9" t="s">
        <v>91</v>
      </c>
      <c r="J68" s="13">
        <f t="shared" si="0"/>
        <v>80</v>
      </c>
      <c r="K68" s="14">
        <f t="shared" si="1"/>
        <v>46200</v>
      </c>
    </row>
    <row r="69" spans="3:12" x14ac:dyDescent="0.25">
      <c r="C69" s="9" t="s">
        <v>81</v>
      </c>
      <c r="D69" s="2">
        <v>117</v>
      </c>
      <c r="E69" s="1" t="s">
        <v>98</v>
      </c>
      <c r="F69" s="1" t="s">
        <v>99</v>
      </c>
      <c r="G69" s="3">
        <v>770.48</v>
      </c>
      <c r="H69" s="9" t="s">
        <v>29</v>
      </c>
      <c r="I69" s="9" t="s">
        <v>91</v>
      </c>
      <c r="J69" s="13">
        <f t="shared" si="0"/>
        <v>49</v>
      </c>
      <c r="K69" s="14">
        <f t="shared" si="1"/>
        <v>37753.520000000004</v>
      </c>
    </row>
    <row r="70" spans="3:12" x14ac:dyDescent="0.25">
      <c r="C70" s="9" t="s">
        <v>100</v>
      </c>
      <c r="D70" s="2">
        <v>13</v>
      </c>
      <c r="E70" s="1" t="s">
        <v>97</v>
      </c>
      <c r="F70" s="1" t="s">
        <v>19</v>
      </c>
      <c r="G70" s="3">
        <v>207.5</v>
      </c>
      <c r="H70" s="9" t="s">
        <v>13</v>
      </c>
      <c r="I70" s="9" t="s">
        <v>91</v>
      </c>
      <c r="J70" s="13">
        <f t="shared" si="0"/>
        <v>19</v>
      </c>
      <c r="K70" s="14">
        <f t="shared" si="1"/>
        <v>3942.5</v>
      </c>
      <c r="L70" s="46"/>
    </row>
    <row r="71" spans="3:12" x14ac:dyDescent="0.25">
      <c r="C71" s="9" t="s">
        <v>100</v>
      </c>
      <c r="D71" s="2">
        <v>12</v>
      </c>
      <c r="E71" s="1" t="s">
        <v>97</v>
      </c>
      <c r="F71" s="1" t="s">
        <v>19</v>
      </c>
      <c r="G71" s="3">
        <v>112.5</v>
      </c>
      <c r="H71" s="9" t="s">
        <v>13</v>
      </c>
      <c r="I71" s="9" t="s">
        <v>91</v>
      </c>
      <c r="J71" s="13">
        <f t="shared" si="0"/>
        <v>19</v>
      </c>
      <c r="K71" s="14">
        <f t="shared" si="1"/>
        <v>2137.5</v>
      </c>
    </row>
    <row r="72" spans="3:12" x14ac:dyDescent="0.25">
      <c r="C72" s="9" t="s">
        <v>101</v>
      </c>
      <c r="D72" s="2">
        <v>748</v>
      </c>
      <c r="E72" s="1" t="s">
        <v>102</v>
      </c>
      <c r="F72" s="1" t="s">
        <v>26</v>
      </c>
      <c r="G72" s="3">
        <v>2300</v>
      </c>
      <c r="H72" s="9" t="s">
        <v>13</v>
      </c>
      <c r="I72" s="9" t="s">
        <v>91</v>
      </c>
      <c r="J72" s="13">
        <f t="shared" ref="J72:J135" si="2">IF(OR(H72=0,I72=0),0,I72-H72)</f>
        <v>19</v>
      </c>
      <c r="K72" s="14">
        <f t="shared" ref="K72:K135" si="3">G72*J72</f>
        <v>43700</v>
      </c>
    </row>
    <row r="73" spans="3:12" x14ac:dyDescent="0.25">
      <c r="C73" s="9" t="s">
        <v>27</v>
      </c>
      <c r="D73" s="2">
        <v>630</v>
      </c>
      <c r="E73" s="1" t="s">
        <v>103</v>
      </c>
      <c r="F73" s="1" t="s">
        <v>31</v>
      </c>
      <c r="G73" s="3">
        <v>10447.59</v>
      </c>
      <c r="H73" s="9" t="s">
        <v>41</v>
      </c>
      <c r="I73" s="9" t="s">
        <v>91</v>
      </c>
      <c r="J73" s="13">
        <f t="shared" si="2"/>
        <v>20</v>
      </c>
      <c r="K73" s="14">
        <f t="shared" si="3"/>
        <v>208951.8</v>
      </c>
    </row>
    <row r="74" spans="3:12" x14ac:dyDescent="0.25">
      <c r="C74" s="9" t="s">
        <v>104</v>
      </c>
      <c r="D74" s="2">
        <v>9722</v>
      </c>
      <c r="E74" s="17" t="s">
        <v>17</v>
      </c>
      <c r="F74" s="1" t="s">
        <v>20</v>
      </c>
      <c r="G74" s="31">
        <v>8500</v>
      </c>
      <c r="H74" s="28" t="s">
        <v>105</v>
      </c>
      <c r="I74" s="28" t="s">
        <v>91</v>
      </c>
      <c r="J74" s="13">
        <f t="shared" si="2"/>
        <v>41</v>
      </c>
      <c r="K74" s="14">
        <f t="shared" si="3"/>
        <v>348500</v>
      </c>
    </row>
    <row r="75" spans="3:12" x14ac:dyDescent="0.25">
      <c r="C75" s="9" t="s">
        <v>29</v>
      </c>
      <c r="D75" s="2">
        <v>222</v>
      </c>
      <c r="E75" s="1" t="s">
        <v>106</v>
      </c>
      <c r="F75" s="1" t="s">
        <v>75</v>
      </c>
      <c r="G75" s="3">
        <v>7783.41</v>
      </c>
      <c r="H75" s="9" t="s">
        <v>13</v>
      </c>
      <c r="I75" s="9" t="s">
        <v>91</v>
      </c>
      <c r="J75" s="13">
        <f t="shared" si="2"/>
        <v>19</v>
      </c>
      <c r="K75" s="14">
        <f t="shared" si="3"/>
        <v>147884.79</v>
      </c>
    </row>
    <row r="76" spans="3:12" x14ac:dyDescent="0.25">
      <c r="C76" s="9" t="s">
        <v>6</v>
      </c>
      <c r="D76" s="2">
        <v>140</v>
      </c>
      <c r="E76" s="1" t="s">
        <v>98</v>
      </c>
      <c r="F76" s="1" t="s">
        <v>99</v>
      </c>
      <c r="G76" s="3">
        <v>761.39</v>
      </c>
      <c r="H76" s="9" t="s">
        <v>107</v>
      </c>
      <c r="I76" s="9" t="s">
        <v>91</v>
      </c>
      <c r="J76" s="13">
        <f t="shared" si="2"/>
        <v>17</v>
      </c>
      <c r="K76" s="14">
        <f t="shared" si="3"/>
        <v>12943.63</v>
      </c>
    </row>
    <row r="77" spans="3:12" x14ac:dyDescent="0.25">
      <c r="C77" s="9" t="s">
        <v>108</v>
      </c>
      <c r="D77" s="2">
        <v>258</v>
      </c>
      <c r="E77" s="1" t="s">
        <v>109</v>
      </c>
      <c r="F77" s="1" t="s">
        <v>99</v>
      </c>
      <c r="G77" s="3">
        <v>450</v>
      </c>
      <c r="H77" s="9" t="s">
        <v>13</v>
      </c>
      <c r="I77" s="9" t="s">
        <v>91</v>
      </c>
      <c r="J77" s="13">
        <f t="shared" si="2"/>
        <v>19</v>
      </c>
      <c r="K77" s="14">
        <f t="shared" si="3"/>
        <v>8550</v>
      </c>
    </row>
    <row r="78" spans="3:12" x14ac:dyDescent="0.25">
      <c r="C78" s="9" t="s">
        <v>110</v>
      </c>
      <c r="D78" s="2">
        <v>81</v>
      </c>
      <c r="E78" s="1" t="s">
        <v>111</v>
      </c>
      <c r="F78" s="1" t="s">
        <v>112</v>
      </c>
      <c r="G78" s="3">
        <v>28128.26</v>
      </c>
      <c r="H78" s="9" t="s">
        <v>50</v>
      </c>
      <c r="I78" s="9" t="s">
        <v>91</v>
      </c>
      <c r="J78" s="13">
        <f t="shared" si="2"/>
        <v>13</v>
      </c>
      <c r="K78" s="14">
        <f t="shared" si="3"/>
        <v>365667.38</v>
      </c>
    </row>
    <row r="79" spans="3:12" x14ac:dyDescent="0.25">
      <c r="C79" s="9" t="s">
        <v>29</v>
      </c>
      <c r="D79" s="2">
        <v>8109</v>
      </c>
      <c r="E79" s="1" t="s">
        <v>30</v>
      </c>
      <c r="F79" s="1" t="s">
        <v>31</v>
      </c>
      <c r="G79" s="3">
        <v>402.4</v>
      </c>
      <c r="H79" s="9" t="s">
        <v>13</v>
      </c>
      <c r="I79" s="9" t="s">
        <v>91</v>
      </c>
      <c r="J79" s="13">
        <f t="shared" si="2"/>
        <v>19</v>
      </c>
      <c r="K79" s="14">
        <f t="shared" si="3"/>
        <v>7645.5999999999995</v>
      </c>
    </row>
    <row r="80" spans="3:12" x14ac:dyDescent="0.25">
      <c r="C80" s="9" t="s">
        <v>29</v>
      </c>
      <c r="D80" s="2">
        <v>8111</v>
      </c>
      <c r="E80" s="1" t="s">
        <v>30</v>
      </c>
      <c r="F80" s="1" t="s">
        <v>31</v>
      </c>
      <c r="G80" s="3">
        <v>3520</v>
      </c>
      <c r="H80" s="9" t="s">
        <v>13</v>
      </c>
      <c r="I80" s="9" t="s">
        <v>91</v>
      </c>
      <c r="J80" s="13">
        <f t="shared" si="2"/>
        <v>19</v>
      </c>
      <c r="K80" s="14">
        <f t="shared" si="3"/>
        <v>66880</v>
      </c>
    </row>
    <row r="81" spans="3:12" x14ac:dyDescent="0.25">
      <c r="C81" s="9" t="s">
        <v>113</v>
      </c>
      <c r="D81" s="2">
        <v>5</v>
      </c>
      <c r="E81" s="1" t="s">
        <v>114</v>
      </c>
      <c r="F81" t="s">
        <v>346</v>
      </c>
      <c r="G81" s="3">
        <v>2160</v>
      </c>
      <c r="H81" s="9" t="s">
        <v>80</v>
      </c>
      <c r="I81" s="9" t="s">
        <v>91</v>
      </c>
      <c r="J81" s="13">
        <f t="shared" si="2"/>
        <v>2</v>
      </c>
      <c r="K81" s="14">
        <f t="shared" si="3"/>
        <v>4320</v>
      </c>
    </row>
    <row r="82" spans="3:12" x14ac:dyDescent="0.25">
      <c r="C82" s="9" t="s">
        <v>113</v>
      </c>
      <c r="D82" s="2">
        <v>367</v>
      </c>
      <c r="E82" s="1" t="s">
        <v>115</v>
      </c>
      <c r="F82" s="15" t="s">
        <v>365</v>
      </c>
      <c r="G82" s="3">
        <v>50</v>
      </c>
      <c r="H82" s="9" t="s">
        <v>113</v>
      </c>
      <c r="I82" s="9" t="s">
        <v>91</v>
      </c>
      <c r="J82" s="13">
        <f t="shared" si="2"/>
        <v>32</v>
      </c>
      <c r="K82" s="14">
        <f t="shared" si="3"/>
        <v>1600</v>
      </c>
    </row>
    <row r="83" spans="3:12" x14ac:dyDescent="0.25">
      <c r="C83" s="9" t="s">
        <v>63</v>
      </c>
      <c r="D83" s="2">
        <v>369</v>
      </c>
      <c r="E83" s="1" t="s">
        <v>115</v>
      </c>
      <c r="F83" s="15" t="s">
        <v>365</v>
      </c>
      <c r="G83" s="3">
        <v>50</v>
      </c>
      <c r="H83" s="9" t="s">
        <v>63</v>
      </c>
      <c r="I83" s="9" t="s">
        <v>91</v>
      </c>
      <c r="J83" s="13">
        <f t="shared" si="2"/>
        <v>29</v>
      </c>
      <c r="K83" s="14">
        <f t="shared" si="3"/>
        <v>1450</v>
      </c>
    </row>
    <row r="84" spans="3:12" x14ac:dyDescent="0.25">
      <c r="C84" s="9" t="s">
        <v>116</v>
      </c>
      <c r="D84" s="2">
        <v>200064</v>
      </c>
      <c r="E84" s="17" t="s">
        <v>388</v>
      </c>
      <c r="F84" s="1" t="s">
        <v>117</v>
      </c>
      <c r="G84" s="3">
        <v>280</v>
      </c>
      <c r="H84" s="9" t="s">
        <v>83</v>
      </c>
      <c r="I84" s="9" t="s">
        <v>91</v>
      </c>
      <c r="J84" s="13">
        <f t="shared" si="2"/>
        <v>4</v>
      </c>
      <c r="K84" s="14">
        <f t="shared" si="3"/>
        <v>1120</v>
      </c>
    </row>
    <row r="85" spans="3:12" x14ac:dyDescent="0.25">
      <c r="C85" s="9" t="s">
        <v>13</v>
      </c>
      <c r="D85" s="2">
        <v>372022</v>
      </c>
      <c r="E85" s="1" t="s">
        <v>367</v>
      </c>
      <c r="F85" s="1" t="s">
        <v>118</v>
      </c>
      <c r="G85" s="3">
        <v>13.93</v>
      </c>
      <c r="H85" s="9" t="s">
        <v>13</v>
      </c>
      <c r="I85" s="9" t="s">
        <v>91</v>
      </c>
      <c r="J85" s="13">
        <f t="shared" si="2"/>
        <v>19</v>
      </c>
      <c r="K85" s="14">
        <f t="shared" si="3"/>
        <v>264.67</v>
      </c>
    </row>
    <row r="86" spans="3:12" x14ac:dyDescent="0.25">
      <c r="C86" s="9" t="s">
        <v>41</v>
      </c>
      <c r="D86" s="2">
        <v>17593</v>
      </c>
      <c r="E86" s="1" t="s">
        <v>119</v>
      </c>
      <c r="F86" s="1" t="s">
        <v>31</v>
      </c>
      <c r="G86" s="3">
        <v>961.6</v>
      </c>
      <c r="H86" s="9" t="s">
        <v>41</v>
      </c>
      <c r="I86" s="9" t="s">
        <v>91</v>
      </c>
      <c r="J86" s="13">
        <f t="shared" si="2"/>
        <v>20</v>
      </c>
      <c r="K86" s="14">
        <f t="shared" si="3"/>
        <v>19232</v>
      </c>
      <c r="L86" s="42"/>
    </row>
    <row r="87" spans="3:12" x14ac:dyDescent="0.25">
      <c r="C87" s="9" t="s">
        <v>13</v>
      </c>
      <c r="D87" s="2">
        <v>402022</v>
      </c>
      <c r="E87" s="1" t="s">
        <v>367</v>
      </c>
      <c r="F87" s="1" t="s">
        <v>120</v>
      </c>
      <c r="G87" s="3">
        <v>28.95</v>
      </c>
      <c r="H87" s="9" t="s">
        <v>13</v>
      </c>
      <c r="I87" s="9" t="s">
        <v>91</v>
      </c>
      <c r="J87" s="13">
        <f t="shared" si="2"/>
        <v>19</v>
      </c>
      <c r="K87" s="14">
        <f t="shared" si="3"/>
        <v>550.04999999999995</v>
      </c>
    </row>
    <row r="88" spans="3:12" x14ac:dyDescent="0.25">
      <c r="C88" s="9" t="s">
        <v>85</v>
      </c>
      <c r="D88" s="2">
        <v>13922</v>
      </c>
      <c r="E88" s="1" t="s">
        <v>121</v>
      </c>
      <c r="F88" t="s">
        <v>346</v>
      </c>
      <c r="G88" s="3">
        <v>450</v>
      </c>
      <c r="H88" s="9" t="s">
        <v>122</v>
      </c>
      <c r="I88" s="9" t="s">
        <v>91</v>
      </c>
      <c r="J88" s="13">
        <f t="shared" si="2"/>
        <v>-30</v>
      </c>
      <c r="K88" s="14">
        <f t="shared" si="3"/>
        <v>-13500</v>
      </c>
    </row>
    <row r="89" spans="3:12" x14ac:dyDescent="0.25">
      <c r="C89" s="36">
        <v>44853</v>
      </c>
      <c r="D89" s="34">
        <v>0</v>
      </c>
      <c r="E89" s="39" t="s">
        <v>379</v>
      </c>
      <c r="F89" s="30" t="s">
        <v>381</v>
      </c>
      <c r="G89" s="32">
        <v>100</v>
      </c>
      <c r="H89" s="36">
        <v>44853</v>
      </c>
      <c r="I89" s="36">
        <v>44853</v>
      </c>
      <c r="J89" s="13">
        <f t="shared" si="2"/>
        <v>0</v>
      </c>
      <c r="K89" s="14">
        <f t="shared" si="3"/>
        <v>0</v>
      </c>
    </row>
    <row r="90" spans="3:12" x14ac:dyDescent="0.25">
      <c r="C90" s="9" t="s">
        <v>123</v>
      </c>
      <c r="D90" s="2">
        <v>166</v>
      </c>
      <c r="E90" s="1" t="s">
        <v>66</v>
      </c>
      <c r="F90" s="1" t="s">
        <v>126</v>
      </c>
      <c r="G90" s="3">
        <v>816</v>
      </c>
      <c r="H90" s="9" t="s">
        <v>124</v>
      </c>
      <c r="I90" s="9" t="s">
        <v>125</v>
      </c>
      <c r="J90" s="13">
        <f t="shared" si="2"/>
        <v>12</v>
      </c>
      <c r="K90" s="14">
        <f t="shared" si="3"/>
        <v>9792</v>
      </c>
    </row>
    <row r="91" spans="3:12" x14ac:dyDescent="0.25">
      <c r="C91" s="9" t="s">
        <v>127</v>
      </c>
      <c r="D91" s="2">
        <v>522</v>
      </c>
      <c r="E91" s="17" t="s">
        <v>128</v>
      </c>
      <c r="F91" s="1" t="s">
        <v>130</v>
      </c>
      <c r="G91" s="3">
        <v>2704.06</v>
      </c>
      <c r="H91" s="33" t="s">
        <v>129</v>
      </c>
      <c r="I91" s="33" t="s">
        <v>125</v>
      </c>
      <c r="J91" s="13">
        <f t="shared" si="2"/>
        <v>97</v>
      </c>
      <c r="K91" s="14">
        <f t="shared" si="3"/>
        <v>262293.82</v>
      </c>
    </row>
    <row r="92" spans="3:12" x14ac:dyDescent="0.25">
      <c r="C92" s="9" t="s">
        <v>89</v>
      </c>
      <c r="D92" s="2">
        <v>20422</v>
      </c>
      <c r="E92" s="1" t="s">
        <v>131</v>
      </c>
      <c r="F92" s="15" t="s">
        <v>344</v>
      </c>
      <c r="G92" s="3">
        <v>1781.69</v>
      </c>
      <c r="H92" s="9" t="s">
        <v>91</v>
      </c>
      <c r="I92" s="9" t="s">
        <v>125</v>
      </c>
      <c r="J92" s="13">
        <f t="shared" si="2"/>
        <v>1</v>
      </c>
      <c r="K92" s="14">
        <f t="shared" si="3"/>
        <v>1781.69</v>
      </c>
    </row>
    <row r="93" spans="3:12" x14ac:dyDescent="0.25">
      <c r="C93" s="9" t="s">
        <v>9</v>
      </c>
      <c r="D93" s="2">
        <v>20</v>
      </c>
      <c r="E93" s="1" t="s">
        <v>36</v>
      </c>
      <c r="F93" s="1" t="s">
        <v>37</v>
      </c>
      <c r="G93" s="3">
        <v>1079.1199999999999</v>
      </c>
      <c r="H93" s="9" t="s">
        <v>9</v>
      </c>
      <c r="I93" s="9" t="s">
        <v>125</v>
      </c>
      <c r="J93" s="13">
        <f t="shared" si="2"/>
        <v>19</v>
      </c>
      <c r="K93" s="14">
        <f t="shared" si="3"/>
        <v>20503.28</v>
      </c>
    </row>
    <row r="94" spans="3:12" x14ac:dyDescent="0.25">
      <c r="C94" s="9" t="s">
        <v>4</v>
      </c>
      <c r="D94" s="2">
        <v>41</v>
      </c>
      <c r="E94" s="1" t="s">
        <v>38</v>
      </c>
      <c r="F94" s="1" t="s">
        <v>37</v>
      </c>
      <c r="G94" s="3">
        <v>1618.67</v>
      </c>
      <c r="H94" s="9" t="s">
        <v>4</v>
      </c>
      <c r="I94" s="9" t="s">
        <v>125</v>
      </c>
      <c r="J94" s="13">
        <f t="shared" si="2"/>
        <v>17</v>
      </c>
      <c r="K94" s="14">
        <f t="shared" si="3"/>
        <v>27517.39</v>
      </c>
    </row>
    <row r="95" spans="3:12" x14ac:dyDescent="0.25">
      <c r="C95" s="9" t="s">
        <v>56</v>
      </c>
      <c r="D95" s="2">
        <v>1279</v>
      </c>
      <c r="E95" s="1" t="s">
        <v>132</v>
      </c>
      <c r="F95" s="1" t="s">
        <v>133</v>
      </c>
      <c r="G95" s="3">
        <v>71.540000000000006</v>
      </c>
      <c r="H95" s="9" t="s">
        <v>125</v>
      </c>
      <c r="I95" s="9" t="s">
        <v>125</v>
      </c>
      <c r="J95" s="13">
        <f t="shared" si="2"/>
        <v>0</v>
      </c>
      <c r="K95" s="14">
        <f t="shared" si="3"/>
        <v>0</v>
      </c>
    </row>
    <row r="96" spans="3:12" x14ac:dyDescent="0.25">
      <c r="C96" s="9" t="s">
        <v>56</v>
      </c>
      <c r="D96" s="2">
        <v>1260</v>
      </c>
      <c r="E96" s="1" t="s">
        <v>132</v>
      </c>
      <c r="F96" s="1" t="s">
        <v>133</v>
      </c>
      <c r="G96" s="3">
        <v>35.770000000000003</v>
      </c>
      <c r="H96" s="9" t="s">
        <v>125</v>
      </c>
      <c r="I96" s="9" t="s">
        <v>125</v>
      </c>
      <c r="J96" s="13">
        <f t="shared" si="2"/>
        <v>0</v>
      </c>
      <c r="K96" s="14">
        <f t="shared" si="3"/>
        <v>0</v>
      </c>
    </row>
    <row r="97" spans="3:12" x14ac:dyDescent="0.25">
      <c r="C97" s="9" t="s">
        <v>13</v>
      </c>
      <c r="D97" s="2">
        <v>11564</v>
      </c>
      <c r="E97" s="1" t="s">
        <v>134</v>
      </c>
      <c r="F97" s="1" t="s">
        <v>75</v>
      </c>
      <c r="G97" s="3">
        <v>3279.5</v>
      </c>
      <c r="H97" s="9" t="s">
        <v>47</v>
      </c>
      <c r="I97" s="9" t="s">
        <v>135</v>
      </c>
      <c r="J97" s="13">
        <f t="shared" si="2"/>
        <v>16</v>
      </c>
      <c r="K97" s="14">
        <f t="shared" si="3"/>
        <v>52472</v>
      </c>
      <c r="L97" s="42"/>
    </row>
    <row r="98" spans="3:12" x14ac:dyDescent="0.25">
      <c r="C98" s="9" t="s">
        <v>136</v>
      </c>
      <c r="D98" s="2">
        <v>242527</v>
      </c>
      <c r="E98" s="1" t="s">
        <v>2</v>
      </c>
      <c r="F98" s="1" t="s">
        <v>5</v>
      </c>
      <c r="G98" s="3">
        <v>418.32</v>
      </c>
      <c r="H98" s="9" t="s">
        <v>85</v>
      </c>
      <c r="I98" s="9" t="s">
        <v>137</v>
      </c>
      <c r="J98" s="13">
        <f t="shared" si="2"/>
        <v>6</v>
      </c>
      <c r="K98" s="14">
        <f t="shared" si="3"/>
        <v>2509.92</v>
      </c>
    </row>
    <row r="99" spans="3:12" x14ac:dyDescent="0.25">
      <c r="C99" s="9" t="s">
        <v>13</v>
      </c>
      <c r="D99" s="2">
        <v>11564</v>
      </c>
      <c r="E99" s="1" t="s">
        <v>134</v>
      </c>
      <c r="F99" s="1" t="s">
        <v>75</v>
      </c>
      <c r="G99" s="3">
        <v>805.5</v>
      </c>
      <c r="H99" s="9" t="s">
        <v>47</v>
      </c>
      <c r="I99" s="9" t="s">
        <v>138</v>
      </c>
      <c r="J99" s="13">
        <f t="shared" si="2"/>
        <v>20</v>
      </c>
      <c r="K99" s="14">
        <f t="shared" si="3"/>
        <v>16110</v>
      </c>
    </row>
    <row r="100" spans="3:12" x14ac:dyDescent="0.25">
      <c r="C100" s="9" t="s">
        <v>80</v>
      </c>
      <c r="D100" s="2">
        <v>602022</v>
      </c>
      <c r="E100" s="1" t="s">
        <v>64</v>
      </c>
      <c r="F100" t="s">
        <v>346</v>
      </c>
      <c r="G100" s="3">
        <v>240</v>
      </c>
      <c r="H100" s="9" t="s">
        <v>73</v>
      </c>
      <c r="I100" s="9" t="s">
        <v>138</v>
      </c>
      <c r="J100" s="13">
        <f t="shared" si="2"/>
        <v>3</v>
      </c>
      <c r="K100" s="14">
        <f t="shared" si="3"/>
        <v>720</v>
      </c>
    </row>
    <row r="101" spans="3:12" x14ac:dyDescent="0.25">
      <c r="C101" s="36">
        <v>44859</v>
      </c>
      <c r="D101" s="34">
        <v>0</v>
      </c>
      <c r="E101" s="17" t="s">
        <v>374</v>
      </c>
      <c r="F101" s="4" t="s">
        <v>375</v>
      </c>
      <c r="G101" s="32">
        <v>9985.3700000000008</v>
      </c>
      <c r="H101" s="36">
        <v>44859</v>
      </c>
      <c r="I101" s="36">
        <v>44859</v>
      </c>
      <c r="J101" s="13">
        <f t="shared" si="2"/>
        <v>0</v>
      </c>
      <c r="K101" s="14">
        <f t="shared" si="3"/>
        <v>0</v>
      </c>
    </row>
    <row r="102" spans="3:12" x14ac:dyDescent="0.25">
      <c r="C102" s="9" t="s">
        <v>69</v>
      </c>
      <c r="D102" s="2">
        <v>243873</v>
      </c>
      <c r="E102" s="1" t="s">
        <v>139</v>
      </c>
      <c r="F102" s="1" t="s">
        <v>141</v>
      </c>
      <c r="G102" s="3">
        <v>18672.68</v>
      </c>
      <c r="H102" s="9" t="s">
        <v>140</v>
      </c>
      <c r="I102" s="9" t="s">
        <v>140</v>
      </c>
      <c r="J102" s="13">
        <f t="shared" si="2"/>
        <v>0</v>
      </c>
      <c r="K102" s="14">
        <f t="shared" si="3"/>
        <v>0</v>
      </c>
    </row>
    <row r="103" spans="3:12" x14ac:dyDescent="0.25">
      <c r="C103" s="28" t="s">
        <v>78</v>
      </c>
      <c r="D103" s="29">
        <v>229823</v>
      </c>
      <c r="E103" s="30" t="s">
        <v>79</v>
      </c>
      <c r="F103" s="22" t="s">
        <v>346</v>
      </c>
      <c r="G103" s="21">
        <v>575.16</v>
      </c>
      <c r="H103" s="18" t="s">
        <v>80</v>
      </c>
      <c r="I103" s="18" t="s">
        <v>142</v>
      </c>
      <c r="J103" s="13">
        <f t="shared" si="2"/>
        <v>11</v>
      </c>
      <c r="K103" s="14">
        <f t="shared" si="3"/>
        <v>6326.7599999999993</v>
      </c>
    </row>
    <row r="104" spans="3:12" x14ac:dyDescent="0.25">
      <c r="C104" s="9" t="s">
        <v>143</v>
      </c>
      <c r="D104" s="2">
        <v>19332</v>
      </c>
      <c r="E104" s="1" t="s">
        <v>12</v>
      </c>
      <c r="F104" s="1" t="s">
        <v>15</v>
      </c>
      <c r="G104" s="3">
        <v>814.55</v>
      </c>
      <c r="H104" s="9" t="s">
        <v>144</v>
      </c>
      <c r="I104" s="9" t="s">
        <v>142</v>
      </c>
      <c r="J104" s="13">
        <f t="shared" si="2"/>
        <v>-3</v>
      </c>
      <c r="K104" s="14">
        <f t="shared" si="3"/>
        <v>-2443.6499999999996</v>
      </c>
    </row>
    <row r="105" spans="3:12" x14ac:dyDescent="0.25">
      <c r="C105" s="9" t="s">
        <v>71</v>
      </c>
      <c r="D105" s="2">
        <v>156047</v>
      </c>
      <c r="E105" s="15" t="s">
        <v>366</v>
      </c>
      <c r="F105" s="1" t="s">
        <v>75</v>
      </c>
      <c r="G105" s="3">
        <v>7000.7</v>
      </c>
      <c r="H105" s="9" t="s">
        <v>137</v>
      </c>
      <c r="I105" s="9" t="s">
        <v>142</v>
      </c>
      <c r="J105" s="13">
        <f t="shared" si="2"/>
        <v>4</v>
      </c>
      <c r="K105" s="14">
        <f t="shared" si="3"/>
        <v>28002.799999999999</v>
      </c>
    </row>
    <row r="106" spans="3:12" x14ac:dyDescent="0.25">
      <c r="C106" s="9" t="s">
        <v>71</v>
      </c>
      <c r="D106" s="2">
        <v>156046</v>
      </c>
      <c r="E106" s="15" t="s">
        <v>366</v>
      </c>
      <c r="F106" s="1" t="s">
        <v>75</v>
      </c>
      <c r="G106" s="3">
        <v>7017.73</v>
      </c>
      <c r="H106" s="9" t="s">
        <v>137</v>
      </c>
      <c r="I106" s="9" t="s">
        <v>142</v>
      </c>
      <c r="J106" s="13">
        <f t="shared" si="2"/>
        <v>4</v>
      </c>
      <c r="K106" s="14">
        <f t="shared" si="3"/>
        <v>28070.92</v>
      </c>
    </row>
    <row r="107" spans="3:12" x14ac:dyDescent="0.25">
      <c r="C107" s="9" t="s">
        <v>95</v>
      </c>
      <c r="D107" s="2">
        <v>18</v>
      </c>
      <c r="E107" s="1" t="s">
        <v>145</v>
      </c>
      <c r="F107" s="1" t="s">
        <v>146</v>
      </c>
      <c r="G107" s="3">
        <v>2860</v>
      </c>
      <c r="H107" s="9" t="s">
        <v>142</v>
      </c>
      <c r="I107" s="9" t="s">
        <v>142</v>
      </c>
      <c r="J107" s="13">
        <f t="shared" si="2"/>
        <v>0</v>
      </c>
      <c r="K107" s="14">
        <f t="shared" si="3"/>
        <v>0</v>
      </c>
    </row>
    <row r="108" spans="3:12" x14ac:dyDescent="0.25">
      <c r="C108" s="9" t="s">
        <v>13</v>
      </c>
      <c r="D108" s="2">
        <v>21</v>
      </c>
      <c r="E108" s="1" t="s">
        <v>147</v>
      </c>
      <c r="F108" s="15" t="s">
        <v>354</v>
      </c>
      <c r="G108" s="3">
        <v>1816.96</v>
      </c>
      <c r="H108" s="9" t="s">
        <v>144</v>
      </c>
      <c r="I108" s="9" t="s">
        <v>142</v>
      </c>
      <c r="J108" s="13">
        <f t="shared" si="2"/>
        <v>-3</v>
      </c>
      <c r="K108" s="14">
        <f t="shared" si="3"/>
        <v>-5450.88</v>
      </c>
    </row>
    <row r="109" spans="3:12" x14ac:dyDescent="0.25">
      <c r="C109" s="9" t="s">
        <v>9</v>
      </c>
      <c r="D109" s="2">
        <v>12</v>
      </c>
      <c r="E109" s="1" t="s">
        <v>148</v>
      </c>
      <c r="F109" s="4" t="s">
        <v>349</v>
      </c>
      <c r="G109" s="3">
        <v>1729</v>
      </c>
      <c r="H109" s="9" t="s">
        <v>144</v>
      </c>
      <c r="I109" s="9" t="s">
        <v>142</v>
      </c>
      <c r="J109" s="13">
        <f t="shared" si="2"/>
        <v>-3</v>
      </c>
      <c r="K109" s="14">
        <f t="shared" si="3"/>
        <v>-5187</v>
      </c>
    </row>
    <row r="110" spans="3:12" x14ac:dyDescent="0.25">
      <c r="C110" s="9" t="s">
        <v>149</v>
      </c>
      <c r="D110" s="2">
        <v>662</v>
      </c>
      <c r="E110" s="1" t="s">
        <v>150</v>
      </c>
      <c r="F110" s="1" t="s">
        <v>383</v>
      </c>
      <c r="G110" s="3">
        <v>28629.1</v>
      </c>
      <c r="H110" s="9" t="s">
        <v>13</v>
      </c>
      <c r="I110" s="9" t="s">
        <v>144</v>
      </c>
      <c r="J110" s="13">
        <f t="shared" si="2"/>
        <v>31</v>
      </c>
      <c r="K110" s="14">
        <f t="shared" si="3"/>
        <v>887502.1</v>
      </c>
    </row>
    <row r="111" spans="3:12" x14ac:dyDescent="0.25">
      <c r="C111" s="9" t="s">
        <v>149</v>
      </c>
      <c r="D111" s="2">
        <v>664</v>
      </c>
      <c r="E111" s="1" t="s">
        <v>150</v>
      </c>
      <c r="F111" s="1" t="s">
        <v>383</v>
      </c>
      <c r="G111" s="3">
        <v>9368.2800000000007</v>
      </c>
      <c r="H111" s="9" t="s">
        <v>13</v>
      </c>
      <c r="I111" s="9" t="s">
        <v>144</v>
      </c>
      <c r="J111" s="13">
        <f t="shared" si="2"/>
        <v>31</v>
      </c>
      <c r="K111" s="14">
        <f t="shared" si="3"/>
        <v>290416.68</v>
      </c>
    </row>
    <row r="112" spans="3:12" x14ac:dyDescent="0.25">
      <c r="C112" s="9" t="s">
        <v>151</v>
      </c>
      <c r="D112" s="2">
        <v>16727</v>
      </c>
      <c r="E112" s="1" t="s">
        <v>152</v>
      </c>
      <c r="F112" s="1" t="s">
        <v>31</v>
      </c>
      <c r="G112" s="3">
        <v>90</v>
      </c>
      <c r="H112" s="9" t="s">
        <v>29</v>
      </c>
      <c r="I112" s="9" t="s">
        <v>144</v>
      </c>
      <c r="J112" s="13">
        <f t="shared" si="2"/>
        <v>61</v>
      </c>
      <c r="K112" s="14">
        <f t="shared" si="3"/>
        <v>5490</v>
      </c>
    </row>
    <row r="113" spans="3:11" x14ac:dyDescent="0.25">
      <c r="C113" s="9" t="s">
        <v>153</v>
      </c>
      <c r="D113" s="2">
        <v>18516</v>
      </c>
      <c r="E113" s="1" t="s">
        <v>152</v>
      </c>
      <c r="F113" s="1" t="s">
        <v>31</v>
      </c>
      <c r="G113" s="3">
        <v>672</v>
      </c>
      <c r="H113" s="9" t="s">
        <v>144</v>
      </c>
      <c r="I113" s="9" t="s">
        <v>144</v>
      </c>
      <c r="J113" s="13">
        <f t="shared" si="2"/>
        <v>0</v>
      </c>
      <c r="K113" s="14">
        <f t="shared" si="3"/>
        <v>0</v>
      </c>
    </row>
    <row r="114" spans="3:11" x14ac:dyDescent="0.25">
      <c r="C114" s="9" t="s">
        <v>154</v>
      </c>
      <c r="D114" s="2">
        <v>6904</v>
      </c>
      <c r="E114" s="17" t="s">
        <v>386</v>
      </c>
      <c r="F114" s="1" t="s">
        <v>31</v>
      </c>
      <c r="G114" s="3">
        <v>3215.95</v>
      </c>
      <c r="H114" s="9" t="s">
        <v>69</v>
      </c>
      <c r="I114" s="9" t="s">
        <v>144</v>
      </c>
      <c r="J114" s="13">
        <f t="shared" si="2"/>
        <v>20</v>
      </c>
      <c r="K114" s="14">
        <f t="shared" si="3"/>
        <v>64319</v>
      </c>
    </row>
    <row r="115" spans="3:11" x14ac:dyDescent="0.25">
      <c r="C115" s="9" t="s">
        <v>154</v>
      </c>
      <c r="D115" s="2">
        <v>6905</v>
      </c>
      <c r="E115" s="17" t="s">
        <v>386</v>
      </c>
      <c r="F115" s="1" t="s">
        <v>75</v>
      </c>
      <c r="G115" s="3">
        <v>3936.26</v>
      </c>
      <c r="H115" s="9" t="s">
        <v>69</v>
      </c>
      <c r="I115" s="9" t="s">
        <v>144</v>
      </c>
      <c r="J115" s="13">
        <f t="shared" si="2"/>
        <v>20</v>
      </c>
      <c r="K115" s="14">
        <f t="shared" si="3"/>
        <v>78725.200000000012</v>
      </c>
    </row>
    <row r="116" spans="3:11" x14ac:dyDescent="0.25">
      <c r="C116" s="9" t="s">
        <v>155</v>
      </c>
      <c r="D116" s="2">
        <v>7126</v>
      </c>
      <c r="E116" s="17" t="s">
        <v>386</v>
      </c>
      <c r="F116" s="1" t="s">
        <v>31</v>
      </c>
      <c r="G116" s="3">
        <v>2520</v>
      </c>
      <c r="H116" s="9" t="s">
        <v>156</v>
      </c>
      <c r="I116" s="9" t="s">
        <v>144</v>
      </c>
      <c r="J116" s="13">
        <f t="shared" si="2"/>
        <v>15</v>
      </c>
      <c r="K116" s="14">
        <f t="shared" si="3"/>
        <v>37800</v>
      </c>
    </row>
    <row r="117" spans="3:11" x14ac:dyDescent="0.25">
      <c r="C117" s="9" t="s">
        <v>155</v>
      </c>
      <c r="D117" s="2">
        <v>962022</v>
      </c>
      <c r="E117" s="1" t="s">
        <v>157</v>
      </c>
      <c r="F117" s="15" t="s">
        <v>361</v>
      </c>
      <c r="G117" s="3">
        <v>484.5</v>
      </c>
      <c r="H117" s="9" t="s">
        <v>156</v>
      </c>
      <c r="I117" s="9" t="s">
        <v>144</v>
      </c>
      <c r="J117" s="13">
        <f t="shared" si="2"/>
        <v>15</v>
      </c>
      <c r="K117" s="14">
        <f t="shared" si="3"/>
        <v>7267.5</v>
      </c>
    </row>
    <row r="118" spans="3:11" x14ac:dyDescent="0.25">
      <c r="C118" s="9" t="s">
        <v>158</v>
      </c>
      <c r="D118" s="2">
        <v>9821</v>
      </c>
      <c r="E118" s="1" t="s">
        <v>46</v>
      </c>
      <c r="F118" s="1" t="s">
        <v>48</v>
      </c>
      <c r="G118" s="3">
        <v>1260</v>
      </c>
      <c r="H118" s="9" t="s">
        <v>13</v>
      </c>
      <c r="I118" s="9" t="s">
        <v>144</v>
      </c>
      <c r="J118" s="13">
        <f t="shared" si="2"/>
        <v>31</v>
      </c>
      <c r="K118" s="14">
        <f t="shared" si="3"/>
        <v>39060</v>
      </c>
    </row>
    <row r="119" spans="3:11" x14ac:dyDescent="0.25">
      <c r="C119" s="9" t="s">
        <v>159</v>
      </c>
      <c r="D119" s="2">
        <v>1000</v>
      </c>
      <c r="E119" s="1" t="s">
        <v>157</v>
      </c>
      <c r="F119" s="15" t="s">
        <v>361</v>
      </c>
      <c r="G119" s="3">
        <v>1224</v>
      </c>
      <c r="H119" s="9" t="s">
        <v>91</v>
      </c>
      <c r="I119" s="9" t="s">
        <v>144</v>
      </c>
      <c r="J119" s="13">
        <f t="shared" si="2"/>
        <v>12</v>
      </c>
      <c r="K119" s="14">
        <f t="shared" si="3"/>
        <v>14688</v>
      </c>
    </row>
    <row r="120" spans="3:11" x14ac:dyDescent="0.25">
      <c r="C120" s="9" t="s">
        <v>160</v>
      </c>
      <c r="D120" s="2">
        <v>42022</v>
      </c>
      <c r="E120" s="1" t="s">
        <v>157</v>
      </c>
      <c r="F120" s="15" t="s">
        <v>361</v>
      </c>
      <c r="G120" s="3">
        <v>229.5</v>
      </c>
      <c r="H120" s="9" t="s">
        <v>137</v>
      </c>
      <c r="I120" s="9" t="s">
        <v>144</v>
      </c>
      <c r="J120" s="13">
        <f t="shared" si="2"/>
        <v>7</v>
      </c>
      <c r="K120" s="14">
        <f t="shared" si="3"/>
        <v>1606.5</v>
      </c>
    </row>
    <row r="121" spans="3:11" x14ac:dyDescent="0.25">
      <c r="C121" s="9" t="s">
        <v>160</v>
      </c>
      <c r="D121" s="2">
        <v>7459</v>
      </c>
      <c r="E121" s="17" t="s">
        <v>386</v>
      </c>
      <c r="F121" s="1" t="s">
        <v>31</v>
      </c>
      <c r="G121" s="3">
        <v>5250</v>
      </c>
      <c r="H121" s="9" t="s">
        <v>137</v>
      </c>
      <c r="I121" s="9" t="s">
        <v>144</v>
      </c>
      <c r="J121" s="13">
        <f t="shared" si="2"/>
        <v>7</v>
      </c>
      <c r="K121" s="14">
        <f t="shared" si="3"/>
        <v>36750</v>
      </c>
    </row>
    <row r="122" spans="3:11" x14ac:dyDescent="0.25">
      <c r="C122" s="9" t="s">
        <v>29</v>
      </c>
      <c r="D122" s="2">
        <v>78</v>
      </c>
      <c r="E122" s="1" t="s">
        <v>111</v>
      </c>
      <c r="F122" s="1" t="s">
        <v>19</v>
      </c>
      <c r="G122" s="3">
        <v>530</v>
      </c>
      <c r="H122" s="9" t="s">
        <v>13</v>
      </c>
      <c r="I122" s="9" t="s">
        <v>144</v>
      </c>
      <c r="J122" s="13">
        <f t="shared" si="2"/>
        <v>31</v>
      </c>
      <c r="K122" s="14">
        <f t="shared" si="3"/>
        <v>16430</v>
      </c>
    </row>
    <row r="123" spans="3:11" x14ac:dyDescent="0.25">
      <c r="C123" s="9" t="s">
        <v>29</v>
      </c>
      <c r="D123" s="2">
        <v>12022</v>
      </c>
      <c r="E123" s="1" t="s">
        <v>121</v>
      </c>
      <c r="F123" t="s">
        <v>346</v>
      </c>
      <c r="G123" s="3">
        <v>150</v>
      </c>
      <c r="H123" s="9" t="s">
        <v>13</v>
      </c>
      <c r="I123" s="9" t="s">
        <v>144</v>
      </c>
      <c r="J123" s="13">
        <f t="shared" si="2"/>
        <v>31</v>
      </c>
      <c r="K123" s="14">
        <f t="shared" si="3"/>
        <v>4650</v>
      </c>
    </row>
    <row r="124" spans="3:11" x14ac:dyDescent="0.25">
      <c r="C124" s="9" t="s">
        <v>108</v>
      </c>
      <c r="D124" s="2">
        <v>132022</v>
      </c>
      <c r="E124" s="1" t="s">
        <v>157</v>
      </c>
      <c r="F124" s="15" t="s">
        <v>361</v>
      </c>
      <c r="G124" s="3">
        <v>408</v>
      </c>
      <c r="H124" s="9" t="s">
        <v>161</v>
      </c>
      <c r="I124" s="9" t="s">
        <v>144</v>
      </c>
      <c r="J124" s="13">
        <f t="shared" si="2"/>
        <v>1</v>
      </c>
      <c r="K124" s="14">
        <f t="shared" si="3"/>
        <v>408</v>
      </c>
    </row>
    <row r="125" spans="3:11" x14ac:dyDescent="0.25">
      <c r="C125" s="9" t="s">
        <v>29</v>
      </c>
      <c r="D125" s="2">
        <v>94741</v>
      </c>
      <c r="E125" s="1" t="s">
        <v>162</v>
      </c>
      <c r="F125" s="1" t="s">
        <v>31</v>
      </c>
      <c r="G125" s="3">
        <v>116.5</v>
      </c>
      <c r="H125" s="9" t="s">
        <v>13</v>
      </c>
      <c r="I125" s="9" t="s">
        <v>144</v>
      </c>
      <c r="J125" s="13">
        <f t="shared" si="2"/>
        <v>31</v>
      </c>
      <c r="K125" s="14">
        <f t="shared" si="3"/>
        <v>3611.5</v>
      </c>
    </row>
    <row r="126" spans="3:11" x14ac:dyDescent="0.25">
      <c r="C126" s="9" t="s">
        <v>29</v>
      </c>
      <c r="D126" s="2">
        <v>1098</v>
      </c>
      <c r="E126" s="15" t="s">
        <v>391</v>
      </c>
      <c r="F126" s="1" t="s">
        <v>31</v>
      </c>
      <c r="G126" s="3">
        <v>160.41999999999999</v>
      </c>
      <c r="H126" s="9" t="s">
        <v>13</v>
      </c>
      <c r="I126" s="9" t="s">
        <v>144</v>
      </c>
      <c r="J126" s="13">
        <f t="shared" si="2"/>
        <v>31</v>
      </c>
      <c r="K126" s="14">
        <f t="shared" si="3"/>
        <v>4973.0199999999995</v>
      </c>
    </row>
    <row r="127" spans="3:11" x14ac:dyDescent="0.25">
      <c r="C127" s="9" t="s">
        <v>7</v>
      </c>
      <c r="D127" s="2">
        <v>49433</v>
      </c>
      <c r="E127" s="1" t="s">
        <v>163</v>
      </c>
      <c r="F127" s="1" t="s">
        <v>164</v>
      </c>
      <c r="G127" s="3">
        <v>7666.4</v>
      </c>
      <c r="H127" s="9" t="s">
        <v>56</v>
      </c>
      <c r="I127" s="9" t="s">
        <v>144</v>
      </c>
      <c r="J127" s="13">
        <f t="shared" si="2"/>
        <v>24</v>
      </c>
      <c r="K127" s="14">
        <f t="shared" si="3"/>
        <v>183993.59999999998</v>
      </c>
    </row>
    <row r="128" spans="3:11" x14ac:dyDescent="0.25">
      <c r="C128" s="9" t="s">
        <v>67</v>
      </c>
      <c r="D128" s="2">
        <v>49611</v>
      </c>
      <c r="E128" s="1" t="s">
        <v>163</v>
      </c>
      <c r="F128" s="1" t="s">
        <v>164</v>
      </c>
      <c r="G128" s="3">
        <v>7492.8</v>
      </c>
      <c r="H128" s="9" t="s">
        <v>74</v>
      </c>
      <c r="I128" s="9" t="s">
        <v>144</v>
      </c>
      <c r="J128" s="13">
        <f t="shared" si="2"/>
        <v>17</v>
      </c>
      <c r="K128" s="14">
        <f t="shared" si="3"/>
        <v>127377.60000000001</v>
      </c>
    </row>
    <row r="129" spans="3:12" x14ac:dyDescent="0.25">
      <c r="C129" s="9" t="s">
        <v>29</v>
      </c>
      <c r="D129" s="2">
        <v>1</v>
      </c>
      <c r="E129" s="1" t="s">
        <v>165</v>
      </c>
      <c r="F129" s="1" t="s">
        <v>31</v>
      </c>
      <c r="G129" s="3">
        <v>1775.05</v>
      </c>
      <c r="H129" s="9" t="s">
        <v>161</v>
      </c>
      <c r="I129" s="9" t="s">
        <v>144</v>
      </c>
      <c r="J129" s="13">
        <f t="shared" si="2"/>
        <v>1</v>
      </c>
      <c r="K129" s="14">
        <f t="shared" si="3"/>
        <v>1775.05</v>
      </c>
    </row>
    <row r="130" spans="3:12" x14ac:dyDescent="0.25">
      <c r="C130" s="9" t="s">
        <v>63</v>
      </c>
      <c r="D130" s="2">
        <v>562022</v>
      </c>
      <c r="E130" s="1" t="s">
        <v>166</v>
      </c>
      <c r="F130" s="1" t="s">
        <v>31</v>
      </c>
      <c r="G130" s="3">
        <v>1904</v>
      </c>
      <c r="H130" s="9" t="s">
        <v>125</v>
      </c>
      <c r="I130" s="9" t="s">
        <v>144</v>
      </c>
      <c r="J130" s="13">
        <f t="shared" si="2"/>
        <v>11</v>
      </c>
      <c r="K130" s="14">
        <f t="shared" si="3"/>
        <v>20944</v>
      </c>
    </row>
    <row r="131" spans="3:12" x14ac:dyDescent="0.25">
      <c r="C131" s="9" t="s">
        <v>63</v>
      </c>
      <c r="D131" s="2">
        <v>10922</v>
      </c>
      <c r="E131" s="1" t="s">
        <v>17</v>
      </c>
      <c r="F131" s="1" t="s">
        <v>20</v>
      </c>
      <c r="G131" s="3">
        <v>900</v>
      </c>
      <c r="H131" s="9" t="s">
        <v>125</v>
      </c>
      <c r="I131" s="9" t="s">
        <v>144</v>
      </c>
      <c r="J131" s="13">
        <f t="shared" si="2"/>
        <v>11</v>
      </c>
      <c r="K131" s="14">
        <f t="shared" si="3"/>
        <v>9900</v>
      </c>
    </row>
    <row r="132" spans="3:12" x14ac:dyDescent="0.25">
      <c r="C132" s="9" t="s">
        <v>71</v>
      </c>
      <c r="D132" s="2">
        <v>421</v>
      </c>
      <c r="E132" s="15" t="s">
        <v>389</v>
      </c>
      <c r="F132" s="1" t="s">
        <v>92</v>
      </c>
      <c r="G132" s="3">
        <v>105623.98</v>
      </c>
      <c r="H132" s="9" t="s">
        <v>144</v>
      </c>
      <c r="I132" s="9" t="s">
        <v>144</v>
      </c>
      <c r="J132" s="13">
        <f t="shared" si="2"/>
        <v>0</v>
      </c>
      <c r="K132" s="14">
        <f t="shared" si="3"/>
        <v>0</v>
      </c>
    </row>
    <row r="133" spans="3:12" x14ac:dyDescent="0.25">
      <c r="C133" s="9" t="s">
        <v>71</v>
      </c>
      <c r="D133" s="2">
        <v>49740</v>
      </c>
      <c r="E133" s="1" t="s">
        <v>163</v>
      </c>
      <c r="F133" s="1" t="s">
        <v>164</v>
      </c>
      <c r="G133" s="3">
        <v>6356</v>
      </c>
      <c r="H133" s="9" t="s">
        <v>73</v>
      </c>
      <c r="I133" s="9" t="s">
        <v>144</v>
      </c>
      <c r="J133" s="13">
        <f t="shared" si="2"/>
        <v>9</v>
      </c>
      <c r="K133" s="14">
        <f t="shared" si="3"/>
        <v>57204</v>
      </c>
    </row>
    <row r="134" spans="3:12" x14ac:dyDescent="0.25">
      <c r="C134" s="9" t="s">
        <v>167</v>
      </c>
      <c r="D134" s="2">
        <v>3262</v>
      </c>
      <c r="E134" s="1" t="s">
        <v>76</v>
      </c>
      <c r="F134" s="1" t="s">
        <v>31</v>
      </c>
      <c r="G134" s="3">
        <v>3300</v>
      </c>
      <c r="H134" s="9" t="s">
        <v>140</v>
      </c>
      <c r="I134" s="9" t="s">
        <v>144</v>
      </c>
      <c r="J134" s="13">
        <f t="shared" si="2"/>
        <v>5</v>
      </c>
      <c r="K134" s="14">
        <f t="shared" si="3"/>
        <v>16500</v>
      </c>
    </row>
    <row r="135" spans="3:12" x14ac:dyDescent="0.25">
      <c r="C135" s="9" t="s">
        <v>44</v>
      </c>
      <c r="D135" s="2">
        <v>118642</v>
      </c>
      <c r="E135" s="1" t="s">
        <v>168</v>
      </c>
      <c r="F135" s="1" t="s">
        <v>75</v>
      </c>
      <c r="G135" s="3">
        <v>8160</v>
      </c>
      <c r="H135" s="9" t="s">
        <v>169</v>
      </c>
      <c r="I135" s="9" t="s">
        <v>144</v>
      </c>
      <c r="J135" s="13">
        <f t="shared" si="2"/>
        <v>8</v>
      </c>
      <c r="K135" s="14">
        <f t="shared" si="3"/>
        <v>65280</v>
      </c>
    </row>
    <row r="136" spans="3:12" x14ac:dyDescent="0.25">
      <c r="C136" s="9" t="s">
        <v>95</v>
      </c>
      <c r="D136" s="2">
        <v>1009</v>
      </c>
      <c r="E136" s="1" t="s">
        <v>170</v>
      </c>
      <c r="F136" s="1" t="s">
        <v>92</v>
      </c>
      <c r="G136" s="3">
        <v>688</v>
      </c>
      <c r="H136" s="9" t="s">
        <v>161</v>
      </c>
      <c r="I136" s="9" t="s">
        <v>144</v>
      </c>
      <c r="J136" s="13">
        <f t="shared" ref="J136:J199" si="4">IF(OR(H136=0,I136=0),0,I136-H136)</f>
        <v>1</v>
      </c>
      <c r="K136" s="14">
        <f t="shared" ref="K136:K199" si="5">G136*J136</f>
        <v>688</v>
      </c>
    </row>
    <row r="137" spans="3:12" x14ac:dyDescent="0.25">
      <c r="C137" s="9" t="s">
        <v>13</v>
      </c>
      <c r="D137" s="2">
        <v>1152</v>
      </c>
      <c r="E137" s="15" t="s">
        <v>391</v>
      </c>
      <c r="F137" s="1" t="s">
        <v>31</v>
      </c>
      <c r="G137" s="3">
        <v>16.350000000000001</v>
      </c>
      <c r="H137" s="9" t="s">
        <v>9</v>
      </c>
      <c r="I137" s="9" t="s">
        <v>144</v>
      </c>
      <c r="J137" s="13">
        <f t="shared" si="4"/>
        <v>30</v>
      </c>
      <c r="K137" s="14">
        <f t="shared" si="5"/>
        <v>490.50000000000006</v>
      </c>
    </row>
    <row r="138" spans="3:12" x14ac:dyDescent="0.25">
      <c r="C138" s="9" t="s">
        <v>13</v>
      </c>
      <c r="D138" s="2">
        <v>1251</v>
      </c>
      <c r="E138" s="15" t="s">
        <v>391</v>
      </c>
      <c r="F138" s="1" t="s">
        <v>31</v>
      </c>
      <c r="G138" s="3">
        <v>153.63</v>
      </c>
      <c r="H138" s="9" t="s">
        <v>9</v>
      </c>
      <c r="I138" s="9" t="s">
        <v>144</v>
      </c>
      <c r="J138" s="13">
        <f t="shared" si="4"/>
        <v>30</v>
      </c>
      <c r="K138" s="14">
        <f t="shared" si="5"/>
        <v>4608.8999999999996</v>
      </c>
    </row>
    <row r="139" spans="3:12" x14ac:dyDescent="0.25">
      <c r="C139" s="9" t="s">
        <v>41</v>
      </c>
      <c r="D139" s="2">
        <v>119027</v>
      </c>
      <c r="E139" s="1" t="s">
        <v>168</v>
      </c>
      <c r="F139" s="1" t="s">
        <v>75</v>
      </c>
      <c r="G139" s="3">
        <v>8316</v>
      </c>
      <c r="H139" s="9" t="s">
        <v>171</v>
      </c>
      <c r="I139" s="9" t="s">
        <v>144</v>
      </c>
      <c r="J139" s="13">
        <f t="shared" si="4"/>
        <v>2</v>
      </c>
      <c r="K139" s="14">
        <f t="shared" si="5"/>
        <v>16632</v>
      </c>
    </row>
    <row r="140" spans="3:12" s="22" customFormat="1" x14ac:dyDescent="0.25">
      <c r="C140" s="9" t="s">
        <v>13</v>
      </c>
      <c r="D140" s="2">
        <v>483</v>
      </c>
      <c r="E140" s="1" t="s">
        <v>172</v>
      </c>
      <c r="F140" s="1" t="s">
        <v>31</v>
      </c>
      <c r="G140" s="3">
        <v>1936.64</v>
      </c>
      <c r="H140" s="9" t="s">
        <v>144</v>
      </c>
      <c r="I140" s="9" t="s">
        <v>144</v>
      </c>
      <c r="J140" s="13">
        <f t="shared" si="4"/>
        <v>0</v>
      </c>
      <c r="K140" s="14">
        <f t="shared" si="5"/>
        <v>0</v>
      </c>
      <c r="L140" s="47"/>
    </row>
    <row r="141" spans="3:12" x14ac:dyDescent="0.25">
      <c r="C141" s="9" t="s">
        <v>41</v>
      </c>
      <c r="D141" s="2">
        <v>811</v>
      </c>
      <c r="E141" s="1" t="s">
        <v>173</v>
      </c>
      <c r="F141" s="1" t="s">
        <v>26</v>
      </c>
      <c r="G141" s="3">
        <v>4980</v>
      </c>
      <c r="H141" s="9" t="s">
        <v>144</v>
      </c>
      <c r="I141" s="9" t="s">
        <v>144</v>
      </c>
      <c r="J141" s="13">
        <f t="shared" si="4"/>
        <v>0</v>
      </c>
      <c r="K141" s="14">
        <f t="shared" si="5"/>
        <v>0</v>
      </c>
    </row>
    <row r="142" spans="3:12" x14ac:dyDescent="0.25">
      <c r="C142" s="9" t="s">
        <v>13</v>
      </c>
      <c r="D142" s="2">
        <v>1234</v>
      </c>
      <c r="E142" s="15" t="s">
        <v>391</v>
      </c>
      <c r="F142" s="1" t="s">
        <v>31</v>
      </c>
      <c r="G142" s="3">
        <v>35</v>
      </c>
      <c r="H142" s="9" t="s">
        <v>9</v>
      </c>
      <c r="I142" s="9" t="s">
        <v>144</v>
      </c>
      <c r="J142" s="13">
        <f t="shared" si="4"/>
        <v>30</v>
      </c>
      <c r="K142" s="14">
        <f t="shared" si="5"/>
        <v>1050</v>
      </c>
    </row>
    <row r="143" spans="3:12" x14ac:dyDescent="0.25">
      <c r="C143" s="9" t="s">
        <v>41</v>
      </c>
      <c r="D143" s="2">
        <v>810</v>
      </c>
      <c r="E143" s="1" t="s">
        <v>173</v>
      </c>
      <c r="F143" s="1" t="s">
        <v>26</v>
      </c>
      <c r="G143" s="3">
        <v>7800</v>
      </c>
      <c r="H143" s="9" t="s">
        <v>144</v>
      </c>
      <c r="I143" s="9" t="s">
        <v>144</v>
      </c>
      <c r="J143" s="13">
        <f t="shared" si="4"/>
        <v>0</v>
      </c>
      <c r="K143" s="14">
        <f t="shared" si="5"/>
        <v>0</v>
      </c>
    </row>
    <row r="144" spans="3:12" x14ac:dyDescent="0.25">
      <c r="C144" s="9" t="s">
        <v>13</v>
      </c>
      <c r="D144" s="2">
        <v>45</v>
      </c>
      <c r="E144" s="1" t="s">
        <v>174</v>
      </c>
      <c r="F144" s="1" t="s">
        <v>175</v>
      </c>
      <c r="G144" s="3">
        <v>3064.6</v>
      </c>
      <c r="H144" s="9" t="s">
        <v>161</v>
      </c>
      <c r="I144" s="9" t="s">
        <v>144</v>
      </c>
      <c r="J144" s="13">
        <f t="shared" si="4"/>
        <v>1</v>
      </c>
      <c r="K144" s="14">
        <f t="shared" si="5"/>
        <v>3064.6</v>
      </c>
    </row>
    <row r="145" spans="3:11" x14ac:dyDescent="0.25">
      <c r="C145" s="9" t="s">
        <v>13</v>
      </c>
      <c r="D145" s="2">
        <v>248</v>
      </c>
      <c r="E145" s="1" t="s">
        <v>106</v>
      </c>
      <c r="F145" s="1" t="s">
        <v>75</v>
      </c>
      <c r="G145" s="3">
        <v>7746.24</v>
      </c>
      <c r="H145" s="9" t="s">
        <v>144</v>
      </c>
      <c r="I145" s="9" t="s">
        <v>144</v>
      </c>
      <c r="J145" s="13">
        <f t="shared" si="4"/>
        <v>0</v>
      </c>
      <c r="K145" s="14">
        <f t="shared" si="5"/>
        <v>0</v>
      </c>
    </row>
    <row r="146" spans="3:11" x14ac:dyDescent="0.25">
      <c r="C146" s="18" t="s">
        <v>13</v>
      </c>
      <c r="D146" s="19">
        <v>105841</v>
      </c>
      <c r="E146" s="20" t="s">
        <v>162</v>
      </c>
      <c r="F146" s="20" t="s">
        <v>31</v>
      </c>
      <c r="G146" s="21">
        <f>297.37-1.13</f>
        <v>296.24</v>
      </c>
      <c r="H146" s="18" t="s">
        <v>144</v>
      </c>
      <c r="I146" s="18" t="s">
        <v>144</v>
      </c>
      <c r="J146" s="13">
        <f t="shared" si="4"/>
        <v>0</v>
      </c>
      <c r="K146" s="14">
        <f t="shared" si="5"/>
        <v>0</v>
      </c>
    </row>
    <row r="147" spans="3:11" x14ac:dyDescent="0.25">
      <c r="C147" s="9" t="s">
        <v>13</v>
      </c>
      <c r="D147" s="2">
        <v>2514</v>
      </c>
      <c r="E147" s="1" t="s">
        <v>87</v>
      </c>
      <c r="F147" s="1" t="s">
        <v>88</v>
      </c>
      <c r="G147" s="3">
        <v>5250</v>
      </c>
      <c r="H147" s="9" t="s">
        <v>144</v>
      </c>
      <c r="I147" s="9" t="s">
        <v>144</v>
      </c>
      <c r="J147" s="13">
        <f t="shared" si="4"/>
        <v>0</v>
      </c>
      <c r="K147" s="14">
        <f t="shared" si="5"/>
        <v>0</v>
      </c>
    </row>
    <row r="148" spans="3:11" x14ac:dyDescent="0.25">
      <c r="C148" s="9" t="s">
        <v>13</v>
      </c>
      <c r="D148" s="2">
        <v>2515</v>
      </c>
      <c r="E148" s="1" t="s">
        <v>87</v>
      </c>
      <c r="F148" s="1" t="s">
        <v>88</v>
      </c>
      <c r="G148" s="3">
        <v>6031.86</v>
      </c>
      <c r="H148" s="9" t="s">
        <v>144</v>
      </c>
      <c r="I148" s="9" t="s">
        <v>144</v>
      </c>
      <c r="J148" s="13">
        <f t="shared" si="4"/>
        <v>0</v>
      </c>
      <c r="K148" s="14">
        <f t="shared" si="5"/>
        <v>0</v>
      </c>
    </row>
    <row r="149" spans="3:11" x14ac:dyDescent="0.25">
      <c r="C149" s="9" t="s">
        <v>13</v>
      </c>
      <c r="D149" s="2">
        <v>2824</v>
      </c>
      <c r="E149" s="1" t="s">
        <v>176</v>
      </c>
      <c r="F149" s="1" t="s">
        <v>177</v>
      </c>
      <c r="G149" s="3">
        <v>61498.16</v>
      </c>
      <c r="H149" s="9" t="s">
        <v>144</v>
      </c>
      <c r="I149" s="9" t="s">
        <v>144</v>
      </c>
      <c r="J149" s="13">
        <f t="shared" si="4"/>
        <v>0</v>
      </c>
      <c r="K149" s="14">
        <f t="shared" si="5"/>
        <v>0</v>
      </c>
    </row>
    <row r="150" spans="3:11" x14ac:dyDescent="0.25">
      <c r="C150" s="9" t="s">
        <v>13</v>
      </c>
      <c r="D150" s="2">
        <v>512</v>
      </c>
      <c r="E150" s="1" t="s">
        <v>178</v>
      </c>
      <c r="F150" s="1" t="s">
        <v>92</v>
      </c>
      <c r="G150" s="3">
        <v>1144.5999999999999</v>
      </c>
      <c r="H150" s="9" t="s">
        <v>161</v>
      </c>
      <c r="I150" s="9" t="s">
        <v>144</v>
      </c>
      <c r="J150" s="13">
        <f t="shared" si="4"/>
        <v>1</v>
      </c>
      <c r="K150" s="14">
        <f t="shared" si="5"/>
        <v>1144.5999999999999</v>
      </c>
    </row>
    <row r="151" spans="3:11" x14ac:dyDescent="0.25">
      <c r="C151" s="9" t="s">
        <v>13</v>
      </c>
      <c r="D151" s="2">
        <v>3787</v>
      </c>
      <c r="E151" s="1" t="s">
        <v>43</v>
      </c>
      <c r="F151" s="15" t="s">
        <v>355</v>
      </c>
      <c r="G151" s="3">
        <v>51.04</v>
      </c>
      <c r="H151" s="9" t="s">
        <v>144</v>
      </c>
      <c r="I151" s="9" t="s">
        <v>144</v>
      </c>
      <c r="J151" s="13">
        <f t="shared" si="4"/>
        <v>0</v>
      </c>
      <c r="K151" s="14">
        <f t="shared" si="5"/>
        <v>0</v>
      </c>
    </row>
    <row r="152" spans="3:11" x14ac:dyDescent="0.25">
      <c r="C152" s="9" t="s">
        <v>13</v>
      </c>
      <c r="D152" s="2">
        <v>805</v>
      </c>
      <c r="E152" s="1" t="s">
        <v>179</v>
      </c>
      <c r="F152" s="1" t="s">
        <v>92</v>
      </c>
      <c r="G152" s="3">
        <v>2435.16</v>
      </c>
      <c r="H152" s="9" t="s">
        <v>161</v>
      </c>
      <c r="I152" s="9" t="s">
        <v>144</v>
      </c>
      <c r="J152" s="13">
        <f t="shared" si="4"/>
        <v>1</v>
      </c>
      <c r="K152" s="14">
        <f t="shared" si="5"/>
        <v>2435.16</v>
      </c>
    </row>
    <row r="153" spans="3:11" x14ac:dyDescent="0.25">
      <c r="C153" s="9" t="s">
        <v>13</v>
      </c>
      <c r="D153" s="2">
        <v>256</v>
      </c>
      <c r="E153" s="1" t="s">
        <v>180</v>
      </c>
      <c r="F153" s="1" t="s">
        <v>31</v>
      </c>
      <c r="G153" s="3">
        <v>1504.73</v>
      </c>
      <c r="H153" s="9" t="s">
        <v>144</v>
      </c>
      <c r="I153" s="9" t="s">
        <v>144</v>
      </c>
      <c r="J153" s="13">
        <f t="shared" si="4"/>
        <v>0</v>
      </c>
      <c r="K153" s="14">
        <f t="shared" si="5"/>
        <v>0</v>
      </c>
    </row>
    <row r="154" spans="3:11" x14ac:dyDescent="0.25">
      <c r="C154" s="9" t="s">
        <v>13</v>
      </c>
      <c r="D154" s="2">
        <v>257</v>
      </c>
      <c r="E154" s="1" t="s">
        <v>180</v>
      </c>
      <c r="F154" s="1" t="s">
        <v>31</v>
      </c>
      <c r="G154" s="3">
        <v>1192.6500000000001</v>
      </c>
      <c r="H154" s="9" t="s">
        <v>144</v>
      </c>
      <c r="I154" s="9" t="s">
        <v>144</v>
      </c>
      <c r="J154" s="13">
        <f t="shared" si="4"/>
        <v>0</v>
      </c>
      <c r="K154" s="14">
        <f t="shared" si="5"/>
        <v>0</v>
      </c>
    </row>
    <row r="155" spans="3:11" x14ac:dyDescent="0.25">
      <c r="C155" s="9" t="s">
        <v>13</v>
      </c>
      <c r="D155" s="2">
        <v>2560</v>
      </c>
      <c r="E155" s="1" t="s">
        <v>181</v>
      </c>
      <c r="F155" s="1" t="s">
        <v>92</v>
      </c>
      <c r="G155" s="3">
        <v>35655.11</v>
      </c>
      <c r="H155" s="9" t="s">
        <v>161</v>
      </c>
      <c r="I155" s="9" t="s">
        <v>144</v>
      </c>
      <c r="J155" s="13">
        <f t="shared" si="4"/>
        <v>1</v>
      </c>
      <c r="K155" s="14">
        <f t="shared" si="5"/>
        <v>35655.11</v>
      </c>
    </row>
    <row r="156" spans="3:11" x14ac:dyDescent="0.25">
      <c r="C156" s="9" t="s">
        <v>13</v>
      </c>
      <c r="D156" s="2">
        <v>2558</v>
      </c>
      <c r="E156" s="1" t="s">
        <v>181</v>
      </c>
      <c r="F156" s="1" t="s">
        <v>92</v>
      </c>
      <c r="G156" s="3">
        <v>27511.06</v>
      </c>
      <c r="H156" s="9" t="s">
        <v>161</v>
      </c>
      <c r="I156" s="9" t="s">
        <v>144</v>
      </c>
      <c r="J156" s="13">
        <f t="shared" si="4"/>
        <v>1</v>
      </c>
      <c r="K156" s="14">
        <f t="shared" si="5"/>
        <v>27511.06</v>
      </c>
    </row>
    <row r="157" spans="3:11" x14ac:dyDescent="0.25">
      <c r="C157" s="9" t="s">
        <v>13</v>
      </c>
      <c r="D157" s="2">
        <v>1440</v>
      </c>
      <c r="E157" s="1" t="s">
        <v>49</v>
      </c>
      <c r="F157" s="15" t="s">
        <v>358</v>
      </c>
      <c r="G157" s="3">
        <v>5956</v>
      </c>
      <c r="H157" s="9" t="s">
        <v>161</v>
      </c>
      <c r="I157" s="9" t="s">
        <v>144</v>
      </c>
      <c r="J157" s="13">
        <f t="shared" si="4"/>
        <v>1</v>
      </c>
      <c r="K157" s="14">
        <f t="shared" si="5"/>
        <v>5956</v>
      </c>
    </row>
    <row r="158" spans="3:11" x14ac:dyDescent="0.25">
      <c r="C158" s="9" t="s">
        <v>13</v>
      </c>
      <c r="D158" s="2">
        <v>1437</v>
      </c>
      <c r="E158" s="1" t="s">
        <v>49</v>
      </c>
      <c r="F158" s="15" t="s">
        <v>358</v>
      </c>
      <c r="G158" s="3">
        <v>8106.45</v>
      </c>
      <c r="H158" s="9" t="s">
        <v>161</v>
      </c>
      <c r="I158" s="9" t="s">
        <v>144</v>
      </c>
      <c r="J158" s="13">
        <f t="shared" si="4"/>
        <v>1</v>
      </c>
      <c r="K158" s="14">
        <f t="shared" si="5"/>
        <v>8106.45</v>
      </c>
    </row>
    <row r="159" spans="3:11" x14ac:dyDescent="0.25">
      <c r="C159" s="9" t="s">
        <v>13</v>
      </c>
      <c r="D159" s="2">
        <v>1438</v>
      </c>
      <c r="E159" s="1" t="s">
        <v>49</v>
      </c>
      <c r="F159" s="15" t="s">
        <v>358</v>
      </c>
      <c r="G159" s="3">
        <v>6441.48</v>
      </c>
      <c r="H159" s="9" t="s">
        <v>161</v>
      </c>
      <c r="I159" s="9" t="s">
        <v>144</v>
      </c>
      <c r="J159" s="13">
        <f t="shared" si="4"/>
        <v>1</v>
      </c>
      <c r="K159" s="14">
        <f t="shared" si="5"/>
        <v>6441.48</v>
      </c>
    </row>
    <row r="160" spans="3:11" x14ac:dyDescent="0.25">
      <c r="C160" s="9" t="s">
        <v>13</v>
      </c>
      <c r="D160" s="2">
        <v>1439</v>
      </c>
      <c r="E160" s="1" t="s">
        <v>49</v>
      </c>
      <c r="F160" s="15" t="s">
        <v>358</v>
      </c>
      <c r="G160" s="3">
        <v>7659.63</v>
      </c>
      <c r="H160" s="9" t="s">
        <v>161</v>
      </c>
      <c r="I160" s="9" t="s">
        <v>144</v>
      </c>
      <c r="J160" s="13">
        <f t="shared" si="4"/>
        <v>1</v>
      </c>
      <c r="K160" s="14">
        <f t="shared" si="5"/>
        <v>7659.63</v>
      </c>
    </row>
    <row r="161" spans="3:12" x14ac:dyDescent="0.25">
      <c r="C161" s="9" t="s">
        <v>13</v>
      </c>
      <c r="D161" s="2">
        <v>21961</v>
      </c>
      <c r="E161" s="1" t="s">
        <v>182</v>
      </c>
      <c r="F161" s="1" t="s">
        <v>183</v>
      </c>
      <c r="G161" s="3">
        <v>232.8</v>
      </c>
      <c r="H161" s="9" t="s">
        <v>144</v>
      </c>
      <c r="I161" s="9" t="s">
        <v>144</v>
      </c>
      <c r="J161" s="13">
        <f t="shared" si="4"/>
        <v>0</v>
      </c>
      <c r="K161" s="14">
        <f t="shared" si="5"/>
        <v>0</v>
      </c>
    </row>
    <row r="162" spans="3:12" s="27" customFormat="1" x14ac:dyDescent="0.25">
      <c r="C162" s="9" t="s">
        <v>13</v>
      </c>
      <c r="D162" s="2">
        <v>21975</v>
      </c>
      <c r="E162" s="1" t="s">
        <v>182</v>
      </c>
      <c r="F162" s="1" t="s">
        <v>183</v>
      </c>
      <c r="G162" s="3">
        <v>4175.03</v>
      </c>
      <c r="H162" s="9" t="s">
        <v>144</v>
      </c>
      <c r="I162" s="9" t="s">
        <v>144</v>
      </c>
      <c r="J162" s="13">
        <f t="shared" si="4"/>
        <v>0</v>
      </c>
      <c r="K162" s="14">
        <f t="shared" si="5"/>
        <v>0</v>
      </c>
      <c r="L162" s="45"/>
    </row>
    <row r="163" spans="3:12" x14ac:dyDescent="0.25">
      <c r="C163" s="9" t="s">
        <v>140</v>
      </c>
      <c r="D163" s="2">
        <v>1974</v>
      </c>
      <c r="E163" s="1" t="s">
        <v>184</v>
      </c>
      <c r="F163" s="1" t="s">
        <v>185</v>
      </c>
      <c r="G163" s="3">
        <v>300</v>
      </c>
      <c r="H163" s="9" t="s">
        <v>140</v>
      </c>
      <c r="I163" s="9" t="s">
        <v>144</v>
      </c>
      <c r="J163" s="13">
        <f t="shared" si="4"/>
        <v>5</v>
      </c>
      <c r="K163" s="14">
        <f t="shared" si="5"/>
        <v>1500</v>
      </c>
    </row>
    <row r="164" spans="3:12" x14ac:dyDescent="0.25">
      <c r="C164" s="9" t="s">
        <v>161</v>
      </c>
      <c r="D164" s="2">
        <v>35082</v>
      </c>
      <c r="E164" s="1" t="s">
        <v>186</v>
      </c>
      <c r="F164" s="1" t="s">
        <v>187</v>
      </c>
      <c r="G164" s="3">
        <v>24.59</v>
      </c>
      <c r="H164" s="9" t="s">
        <v>161</v>
      </c>
      <c r="I164" s="9" t="s">
        <v>144</v>
      </c>
      <c r="J164" s="13">
        <f t="shared" si="4"/>
        <v>1</v>
      </c>
      <c r="K164" s="14">
        <f t="shared" si="5"/>
        <v>24.59</v>
      </c>
    </row>
    <row r="165" spans="3:12" x14ac:dyDescent="0.25">
      <c r="C165" s="9" t="s">
        <v>161</v>
      </c>
      <c r="D165" s="2">
        <v>31792</v>
      </c>
      <c r="E165" s="1" t="s">
        <v>188</v>
      </c>
      <c r="F165" s="1" t="s">
        <v>189</v>
      </c>
      <c r="G165" s="3">
        <v>487.05</v>
      </c>
      <c r="H165" s="9" t="s">
        <v>161</v>
      </c>
      <c r="I165" s="9" t="s">
        <v>144</v>
      </c>
      <c r="J165" s="13">
        <f t="shared" si="4"/>
        <v>1</v>
      </c>
      <c r="K165" s="14">
        <f t="shared" si="5"/>
        <v>487.05</v>
      </c>
    </row>
    <row r="166" spans="3:12" x14ac:dyDescent="0.25">
      <c r="C166" s="9" t="s">
        <v>161</v>
      </c>
      <c r="D166" s="2">
        <v>31788</v>
      </c>
      <c r="E166" s="1" t="s">
        <v>188</v>
      </c>
      <c r="F166" s="1" t="s">
        <v>189</v>
      </c>
      <c r="G166" s="3">
        <v>60.74</v>
      </c>
      <c r="H166" s="9" t="s">
        <v>161</v>
      </c>
      <c r="I166" s="9" t="s">
        <v>144</v>
      </c>
      <c r="J166" s="13">
        <f t="shared" si="4"/>
        <v>1</v>
      </c>
      <c r="K166" s="14">
        <f t="shared" si="5"/>
        <v>60.74</v>
      </c>
    </row>
    <row r="167" spans="3:12" x14ac:dyDescent="0.25">
      <c r="C167" s="9" t="s">
        <v>161</v>
      </c>
      <c r="D167" s="2">
        <v>31789</v>
      </c>
      <c r="E167" s="1" t="s">
        <v>188</v>
      </c>
      <c r="F167" s="1" t="s">
        <v>189</v>
      </c>
      <c r="G167" s="3">
        <v>94.83</v>
      </c>
      <c r="H167" s="9" t="s">
        <v>161</v>
      </c>
      <c r="I167" s="9" t="s">
        <v>144</v>
      </c>
      <c r="J167" s="13">
        <f t="shared" si="4"/>
        <v>1</v>
      </c>
      <c r="K167" s="14">
        <f t="shared" si="5"/>
        <v>94.83</v>
      </c>
    </row>
    <row r="168" spans="3:12" x14ac:dyDescent="0.25">
      <c r="C168" s="9" t="s">
        <v>161</v>
      </c>
      <c r="D168" s="2">
        <v>35081</v>
      </c>
      <c r="E168" s="1" t="s">
        <v>186</v>
      </c>
      <c r="F168" s="1" t="s">
        <v>187</v>
      </c>
      <c r="G168" s="3">
        <v>3.69</v>
      </c>
      <c r="H168" s="9" t="s">
        <v>161</v>
      </c>
      <c r="I168" s="9" t="s">
        <v>144</v>
      </c>
      <c r="J168" s="13">
        <f t="shared" si="4"/>
        <v>1</v>
      </c>
      <c r="K168" s="14">
        <f t="shared" si="5"/>
        <v>3.69</v>
      </c>
    </row>
    <row r="169" spans="3:12" x14ac:dyDescent="0.25">
      <c r="C169" s="9" t="s">
        <v>13</v>
      </c>
      <c r="D169" s="2">
        <v>223409</v>
      </c>
      <c r="E169" s="1" t="s">
        <v>191</v>
      </c>
      <c r="F169" s="16" t="s">
        <v>357</v>
      </c>
      <c r="G169" s="3">
        <v>25380.16</v>
      </c>
      <c r="H169" s="9" t="s">
        <v>144</v>
      </c>
      <c r="I169" s="9" t="s">
        <v>192</v>
      </c>
      <c r="J169" s="13">
        <f t="shared" si="4"/>
        <v>2</v>
      </c>
      <c r="K169" s="14">
        <f t="shared" si="5"/>
        <v>50760.32</v>
      </c>
    </row>
    <row r="170" spans="3:12" x14ac:dyDescent="0.25">
      <c r="C170" s="9" t="s">
        <v>83</v>
      </c>
      <c r="D170" s="2">
        <v>516264</v>
      </c>
      <c r="E170" s="1" t="s">
        <v>82</v>
      </c>
      <c r="F170" s="1" t="s">
        <v>75</v>
      </c>
      <c r="G170" s="3">
        <v>3677.13</v>
      </c>
      <c r="H170" s="9" t="s">
        <v>193</v>
      </c>
      <c r="I170" s="9" t="s">
        <v>192</v>
      </c>
      <c r="J170" s="13">
        <f t="shared" si="4"/>
        <v>1</v>
      </c>
      <c r="K170" s="14">
        <f t="shared" si="5"/>
        <v>3677.13</v>
      </c>
    </row>
    <row r="171" spans="3:12" s="27" customFormat="1" x14ac:dyDescent="0.25">
      <c r="C171" s="9" t="s">
        <v>83</v>
      </c>
      <c r="D171" s="2">
        <v>516263</v>
      </c>
      <c r="E171" s="1" t="s">
        <v>82</v>
      </c>
      <c r="F171" s="1" t="s">
        <v>75</v>
      </c>
      <c r="G171" s="3">
        <v>16823.830000000002</v>
      </c>
      <c r="H171" s="9" t="s">
        <v>193</v>
      </c>
      <c r="I171" s="9" t="s">
        <v>192</v>
      </c>
      <c r="J171" s="13">
        <f t="shared" si="4"/>
        <v>1</v>
      </c>
      <c r="K171" s="14">
        <f t="shared" si="5"/>
        <v>16823.830000000002</v>
      </c>
      <c r="L171" s="45"/>
    </row>
    <row r="172" spans="3:12" x14ac:dyDescent="0.25">
      <c r="C172" s="9" t="s">
        <v>83</v>
      </c>
      <c r="D172" s="2">
        <v>516347</v>
      </c>
      <c r="E172" s="1" t="s">
        <v>82</v>
      </c>
      <c r="F172" s="1" t="s">
        <v>75</v>
      </c>
      <c r="G172" s="3">
        <v>289.39</v>
      </c>
      <c r="H172" s="9" t="s">
        <v>193</v>
      </c>
      <c r="I172" s="9" t="s">
        <v>192</v>
      </c>
      <c r="J172" s="13">
        <f t="shared" si="4"/>
        <v>1</v>
      </c>
      <c r="K172" s="14">
        <f t="shared" si="5"/>
        <v>289.39</v>
      </c>
    </row>
    <row r="173" spans="3:12" x14ac:dyDescent="0.25">
      <c r="C173" s="9" t="s">
        <v>83</v>
      </c>
      <c r="D173" s="2">
        <v>516513</v>
      </c>
      <c r="E173" s="1" t="s">
        <v>82</v>
      </c>
      <c r="F173" s="1" t="s">
        <v>75</v>
      </c>
      <c r="G173" s="3">
        <v>178.34</v>
      </c>
      <c r="H173" s="9" t="s">
        <v>193</v>
      </c>
      <c r="I173" s="9" t="s">
        <v>192</v>
      </c>
      <c r="J173" s="13">
        <f t="shared" si="4"/>
        <v>1</v>
      </c>
      <c r="K173" s="14">
        <f t="shared" si="5"/>
        <v>178.34</v>
      </c>
    </row>
    <row r="174" spans="3:12" x14ac:dyDescent="0.25">
      <c r="C174" s="9" t="s">
        <v>194</v>
      </c>
      <c r="D174" s="2">
        <v>185927</v>
      </c>
      <c r="E174" s="1" t="s">
        <v>8</v>
      </c>
      <c r="F174" s="1" t="s">
        <v>10</v>
      </c>
      <c r="G174" s="3">
        <v>5300.16</v>
      </c>
      <c r="H174" s="9" t="s">
        <v>193</v>
      </c>
      <c r="I174" s="9" t="s">
        <v>192</v>
      </c>
      <c r="J174" s="13">
        <f t="shared" si="4"/>
        <v>1</v>
      </c>
      <c r="K174" s="14">
        <f t="shared" si="5"/>
        <v>5300.16</v>
      </c>
    </row>
    <row r="175" spans="3:12" x14ac:dyDescent="0.25">
      <c r="C175" s="9" t="s">
        <v>194</v>
      </c>
      <c r="D175" s="2">
        <v>185928</v>
      </c>
      <c r="E175" s="1" t="s">
        <v>8</v>
      </c>
      <c r="F175" s="1" t="s">
        <v>10</v>
      </c>
      <c r="G175" s="3">
        <v>948.98</v>
      </c>
      <c r="H175" s="9" t="s">
        <v>193</v>
      </c>
      <c r="I175" s="9" t="s">
        <v>192</v>
      </c>
      <c r="J175" s="13">
        <f t="shared" si="4"/>
        <v>1</v>
      </c>
      <c r="K175" s="14">
        <f t="shared" si="5"/>
        <v>948.98</v>
      </c>
    </row>
    <row r="176" spans="3:12" x14ac:dyDescent="0.25">
      <c r="C176" s="9" t="s">
        <v>194</v>
      </c>
      <c r="D176" s="2">
        <v>185929</v>
      </c>
      <c r="E176" s="1" t="s">
        <v>8</v>
      </c>
      <c r="F176" s="1" t="s">
        <v>10</v>
      </c>
      <c r="G176" s="3">
        <v>2465.3200000000002</v>
      </c>
      <c r="H176" s="9" t="s">
        <v>193</v>
      </c>
      <c r="I176" s="9" t="s">
        <v>192</v>
      </c>
      <c r="J176" s="13">
        <f t="shared" si="4"/>
        <v>1</v>
      </c>
      <c r="K176" s="14">
        <f t="shared" si="5"/>
        <v>2465.3200000000002</v>
      </c>
    </row>
    <row r="177" spans="3:12" x14ac:dyDescent="0.25">
      <c r="C177" s="9" t="s">
        <v>14</v>
      </c>
      <c r="D177" s="2">
        <v>44</v>
      </c>
      <c r="E177" s="1" t="s">
        <v>197</v>
      </c>
      <c r="F177" t="s">
        <v>352</v>
      </c>
      <c r="G177" s="3">
        <v>2271.1999999999998</v>
      </c>
      <c r="H177" s="9" t="s">
        <v>198</v>
      </c>
      <c r="I177" s="9" t="s">
        <v>198</v>
      </c>
      <c r="J177" s="13">
        <f t="shared" si="4"/>
        <v>0</v>
      </c>
      <c r="K177" s="14">
        <f t="shared" si="5"/>
        <v>0</v>
      </c>
    </row>
    <row r="178" spans="3:12" x14ac:dyDescent="0.25">
      <c r="C178" s="9" t="s">
        <v>13</v>
      </c>
      <c r="D178" s="2">
        <v>257</v>
      </c>
      <c r="E178" s="1" t="s">
        <v>180</v>
      </c>
      <c r="F178" s="1" t="s">
        <v>31</v>
      </c>
      <c r="G178" s="3">
        <v>270</v>
      </c>
      <c r="H178" s="9" t="s">
        <v>144</v>
      </c>
      <c r="I178" s="9" t="s">
        <v>198</v>
      </c>
      <c r="J178" s="13">
        <f t="shared" si="4"/>
        <v>3</v>
      </c>
      <c r="K178" s="14">
        <f t="shared" si="5"/>
        <v>810</v>
      </c>
    </row>
    <row r="179" spans="3:12" s="4" customFormat="1" x14ac:dyDescent="0.25">
      <c r="C179" s="9" t="s">
        <v>199</v>
      </c>
      <c r="D179" s="2">
        <v>11245</v>
      </c>
      <c r="E179" s="1" t="s">
        <v>200</v>
      </c>
      <c r="F179" s="1" t="s">
        <v>202</v>
      </c>
      <c r="G179" s="3">
        <v>1003.81</v>
      </c>
      <c r="H179" s="9" t="s">
        <v>199</v>
      </c>
      <c r="I179" s="33" t="s">
        <v>201</v>
      </c>
      <c r="J179" s="13">
        <f t="shared" si="4"/>
        <v>-5</v>
      </c>
      <c r="K179" s="14">
        <f t="shared" si="5"/>
        <v>-5019.0499999999993</v>
      </c>
      <c r="L179" s="42"/>
    </row>
    <row r="180" spans="3:12" s="4" customFormat="1" x14ac:dyDescent="0.25">
      <c r="C180" s="36">
        <v>44869</v>
      </c>
      <c r="D180" s="34">
        <v>0</v>
      </c>
      <c r="E180" s="17" t="s">
        <v>376</v>
      </c>
      <c r="F180" s="4" t="s">
        <v>377</v>
      </c>
      <c r="G180" s="32">
        <v>1003.81</v>
      </c>
      <c r="H180" s="36">
        <v>44869</v>
      </c>
      <c r="I180" s="36">
        <v>44869</v>
      </c>
      <c r="J180" s="13">
        <f t="shared" si="4"/>
        <v>0</v>
      </c>
      <c r="K180" s="14">
        <f t="shared" si="5"/>
        <v>0</v>
      </c>
      <c r="L180" s="42"/>
    </row>
    <row r="181" spans="3:12" s="4" customFormat="1" x14ac:dyDescent="0.25">
      <c r="C181" s="36">
        <v>44872</v>
      </c>
      <c r="D181" s="34">
        <v>0</v>
      </c>
      <c r="E181" s="17" t="s">
        <v>376</v>
      </c>
      <c r="F181" s="4" t="s">
        <v>377</v>
      </c>
      <c r="G181" s="32">
        <v>1185</v>
      </c>
      <c r="H181" s="36">
        <v>44872</v>
      </c>
      <c r="I181" s="36">
        <v>44872</v>
      </c>
      <c r="J181" s="13">
        <f t="shared" si="4"/>
        <v>0</v>
      </c>
      <c r="K181" s="14">
        <f t="shared" si="5"/>
        <v>0</v>
      </c>
      <c r="L181" s="42"/>
    </row>
    <row r="182" spans="3:12" x14ac:dyDescent="0.25">
      <c r="C182" s="9" t="s">
        <v>140</v>
      </c>
      <c r="D182" s="2">
        <v>5274</v>
      </c>
      <c r="E182" s="1" t="s">
        <v>203</v>
      </c>
      <c r="F182" s="16" t="s">
        <v>362</v>
      </c>
      <c r="G182" s="3">
        <v>2680</v>
      </c>
      <c r="H182" s="9" t="s">
        <v>198</v>
      </c>
      <c r="I182" s="9" t="s">
        <v>199</v>
      </c>
      <c r="J182" s="13">
        <f t="shared" si="4"/>
        <v>6</v>
      </c>
      <c r="K182" s="14">
        <f t="shared" si="5"/>
        <v>16080</v>
      </c>
    </row>
    <row r="183" spans="3:12" x14ac:dyDescent="0.25">
      <c r="C183" s="9" t="s">
        <v>144</v>
      </c>
      <c r="D183" s="2">
        <v>114</v>
      </c>
      <c r="E183" s="1" t="s">
        <v>52</v>
      </c>
      <c r="F183" s="1" t="s">
        <v>53</v>
      </c>
      <c r="G183" s="3">
        <v>4008</v>
      </c>
      <c r="H183" s="9" t="s">
        <v>198</v>
      </c>
      <c r="I183" s="9" t="s">
        <v>199</v>
      </c>
      <c r="J183" s="13">
        <f t="shared" si="4"/>
        <v>6</v>
      </c>
      <c r="K183" s="14">
        <f t="shared" si="5"/>
        <v>24048</v>
      </c>
    </row>
    <row r="184" spans="3:12" x14ac:dyDescent="0.25">
      <c r="C184" s="9" t="s">
        <v>74</v>
      </c>
      <c r="D184" s="2">
        <v>212957</v>
      </c>
      <c r="E184" s="1" t="s">
        <v>390</v>
      </c>
      <c r="F184" s="16" t="s">
        <v>351</v>
      </c>
      <c r="G184" s="3">
        <v>47380.5</v>
      </c>
      <c r="H184" s="9" t="s">
        <v>74</v>
      </c>
      <c r="I184" s="9" t="s">
        <v>199</v>
      </c>
      <c r="J184" s="13">
        <f t="shared" si="4"/>
        <v>26</v>
      </c>
      <c r="K184" s="14">
        <f t="shared" si="5"/>
        <v>1231893</v>
      </c>
    </row>
    <row r="185" spans="3:12" x14ac:dyDescent="0.25">
      <c r="C185" s="36">
        <v>44874</v>
      </c>
      <c r="D185" s="34">
        <v>0</v>
      </c>
      <c r="E185" s="37" t="s">
        <v>384</v>
      </c>
      <c r="F185" s="42" t="s">
        <v>385</v>
      </c>
      <c r="G185" s="32">
        <v>3840</v>
      </c>
      <c r="H185" s="36">
        <v>44874</v>
      </c>
      <c r="I185" s="36">
        <v>44874</v>
      </c>
      <c r="J185" s="13">
        <f t="shared" si="4"/>
        <v>0</v>
      </c>
      <c r="K185" s="14">
        <f t="shared" si="5"/>
        <v>0</v>
      </c>
    </row>
    <row r="186" spans="3:12" x14ac:dyDescent="0.25">
      <c r="C186" s="9" t="s">
        <v>91</v>
      </c>
      <c r="D186" s="2">
        <v>7</v>
      </c>
      <c r="E186" s="1" t="s">
        <v>72</v>
      </c>
      <c r="F186" s="15" t="s">
        <v>354</v>
      </c>
      <c r="G186" s="3">
        <v>800</v>
      </c>
      <c r="H186" s="9" t="s">
        <v>204</v>
      </c>
      <c r="I186" s="9" t="s">
        <v>205</v>
      </c>
      <c r="J186" s="13">
        <f t="shared" si="4"/>
        <v>-39</v>
      </c>
      <c r="K186" s="14">
        <f t="shared" si="5"/>
        <v>-31200</v>
      </c>
    </row>
    <row r="187" spans="3:12" x14ac:dyDescent="0.25">
      <c r="C187" s="33" t="s">
        <v>23</v>
      </c>
      <c r="D187" s="34">
        <v>12197</v>
      </c>
      <c r="E187" s="17" t="s">
        <v>206</v>
      </c>
      <c r="F187" s="17" t="s">
        <v>99</v>
      </c>
      <c r="G187" s="32">
        <v>429.86</v>
      </c>
      <c r="H187" s="33" t="s">
        <v>205</v>
      </c>
      <c r="I187" s="33" t="s">
        <v>205</v>
      </c>
      <c r="J187" s="13">
        <f t="shared" si="4"/>
        <v>0</v>
      </c>
      <c r="K187" s="14">
        <f t="shared" si="5"/>
        <v>0</v>
      </c>
    </row>
    <row r="188" spans="3:12" x14ac:dyDescent="0.25">
      <c r="C188" s="33" t="s">
        <v>108</v>
      </c>
      <c r="D188" s="34">
        <v>12227</v>
      </c>
      <c r="E188" s="17" t="s">
        <v>206</v>
      </c>
      <c r="F188" s="17" t="s">
        <v>207</v>
      </c>
      <c r="G188" s="32">
        <v>18815</v>
      </c>
      <c r="H188" s="33" t="s">
        <v>205</v>
      </c>
      <c r="I188" s="33" t="s">
        <v>205</v>
      </c>
      <c r="J188" s="13">
        <f t="shared" si="4"/>
        <v>0</v>
      </c>
      <c r="K188" s="14">
        <f t="shared" si="5"/>
        <v>0</v>
      </c>
    </row>
    <row r="189" spans="3:12" s="22" customFormat="1" x14ac:dyDescent="0.25">
      <c r="C189" s="33" t="s">
        <v>108</v>
      </c>
      <c r="D189" s="34">
        <v>12228</v>
      </c>
      <c r="E189" s="17" t="s">
        <v>206</v>
      </c>
      <c r="F189" s="17" t="s">
        <v>19</v>
      </c>
      <c r="G189" s="32">
        <v>500</v>
      </c>
      <c r="H189" s="33" t="s">
        <v>205</v>
      </c>
      <c r="I189" s="33" t="s">
        <v>205</v>
      </c>
      <c r="J189" s="13">
        <f t="shared" si="4"/>
        <v>0</v>
      </c>
      <c r="K189" s="14">
        <f t="shared" si="5"/>
        <v>0</v>
      </c>
      <c r="L189" s="45"/>
    </row>
    <row r="190" spans="3:12" x14ac:dyDescent="0.25">
      <c r="C190" s="9" t="s">
        <v>194</v>
      </c>
      <c r="D190" s="2">
        <v>1322</v>
      </c>
      <c r="E190" s="1" t="s">
        <v>208</v>
      </c>
      <c r="F190" s="15" t="s">
        <v>354</v>
      </c>
      <c r="G190" s="3">
        <v>8668.65</v>
      </c>
      <c r="H190" s="9" t="s">
        <v>205</v>
      </c>
      <c r="I190" s="9" t="s">
        <v>205</v>
      </c>
      <c r="J190" s="13">
        <f t="shared" si="4"/>
        <v>0</v>
      </c>
      <c r="K190" s="14">
        <f t="shared" si="5"/>
        <v>0</v>
      </c>
      <c r="L190" s="42"/>
    </row>
    <row r="191" spans="3:12" x14ac:dyDescent="0.25">
      <c r="C191" s="9" t="s">
        <v>74</v>
      </c>
      <c r="D191" s="2">
        <v>4700</v>
      </c>
      <c r="E191" s="1" t="s">
        <v>209</v>
      </c>
      <c r="F191" s="1" t="s">
        <v>211</v>
      </c>
      <c r="G191" s="3">
        <v>6947.2</v>
      </c>
      <c r="H191" s="9" t="s">
        <v>210</v>
      </c>
      <c r="I191" s="9" t="s">
        <v>205</v>
      </c>
      <c r="J191" s="13">
        <f t="shared" si="4"/>
        <v>-4</v>
      </c>
      <c r="K191" s="14">
        <f t="shared" si="5"/>
        <v>-27788.799999999999</v>
      </c>
      <c r="L191" s="42"/>
    </row>
    <row r="192" spans="3:12" x14ac:dyDescent="0.25">
      <c r="C192" s="9" t="s">
        <v>192</v>
      </c>
      <c r="D192" s="2">
        <v>1322</v>
      </c>
      <c r="E192" s="1" t="s">
        <v>212</v>
      </c>
      <c r="F192" s="1" t="s">
        <v>213</v>
      </c>
      <c r="G192" s="3">
        <v>525.85</v>
      </c>
      <c r="H192" s="9" t="s">
        <v>192</v>
      </c>
      <c r="I192" s="9" t="s">
        <v>205</v>
      </c>
      <c r="J192" s="13">
        <f t="shared" si="4"/>
        <v>8</v>
      </c>
      <c r="K192" s="14">
        <f t="shared" si="5"/>
        <v>4206.8</v>
      </c>
    </row>
    <row r="193" spans="3:12" x14ac:dyDescent="0.25">
      <c r="C193" s="9" t="s">
        <v>144</v>
      </c>
      <c r="D193" s="2">
        <v>542221</v>
      </c>
      <c r="E193" s="1" t="s">
        <v>82</v>
      </c>
      <c r="F193" s="1" t="s">
        <v>75</v>
      </c>
      <c r="G193" s="3">
        <v>627.27</v>
      </c>
      <c r="H193" s="9" t="s">
        <v>77</v>
      </c>
      <c r="I193" s="9" t="s">
        <v>77</v>
      </c>
      <c r="J193" s="13">
        <f t="shared" si="4"/>
        <v>0</v>
      </c>
      <c r="K193" s="14">
        <f t="shared" si="5"/>
        <v>0</v>
      </c>
      <c r="L193" s="42"/>
    </row>
    <row r="194" spans="3:12" x14ac:dyDescent="0.25">
      <c r="C194" s="9" t="s">
        <v>144</v>
      </c>
      <c r="D194" s="2">
        <v>542139</v>
      </c>
      <c r="E194" s="1" t="s">
        <v>82</v>
      </c>
      <c r="F194" s="1" t="s">
        <v>75</v>
      </c>
      <c r="G194" s="3">
        <v>3443.18</v>
      </c>
      <c r="H194" s="9" t="s">
        <v>77</v>
      </c>
      <c r="I194" s="9" t="s">
        <v>77</v>
      </c>
      <c r="J194" s="13">
        <f t="shared" si="4"/>
        <v>0</v>
      </c>
      <c r="K194" s="14">
        <f t="shared" si="5"/>
        <v>0</v>
      </c>
    </row>
    <row r="195" spans="3:12" x14ac:dyDescent="0.25">
      <c r="C195" s="9" t="s">
        <v>144</v>
      </c>
      <c r="D195" s="2">
        <v>542392</v>
      </c>
      <c r="E195" s="1" t="s">
        <v>82</v>
      </c>
      <c r="F195" s="1" t="s">
        <v>75</v>
      </c>
      <c r="G195" s="3">
        <v>110.22</v>
      </c>
      <c r="H195" s="9" t="s">
        <v>77</v>
      </c>
      <c r="I195" s="9" t="s">
        <v>77</v>
      </c>
      <c r="J195" s="13">
        <f t="shared" si="4"/>
        <v>0</v>
      </c>
      <c r="K195" s="14">
        <f t="shared" si="5"/>
        <v>0</v>
      </c>
    </row>
    <row r="196" spans="3:12" x14ac:dyDescent="0.25">
      <c r="C196" s="9" t="s">
        <v>144</v>
      </c>
      <c r="D196" s="2">
        <v>542138</v>
      </c>
      <c r="E196" s="1" t="s">
        <v>82</v>
      </c>
      <c r="F196" s="1" t="s">
        <v>75</v>
      </c>
      <c r="G196" s="3">
        <v>17796.349999999999</v>
      </c>
      <c r="H196" s="9" t="s">
        <v>77</v>
      </c>
      <c r="I196" s="9" t="s">
        <v>77</v>
      </c>
      <c r="J196" s="13">
        <f t="shared" si="4"/>
        <v>0</v>
      </c>
      <c r="K196" s="14">
        <f t="shared" si="5"/>
        <v>0</v>
      </c>
    </row>
    <row r="197" spans="3:12" x14ac:dyDescent="0.25">
      <c r="C197" s="18" t="s">
        <v>215</v>
      </c>
      <c r="D197" s="19">
        <v>962022</v>
      </c>
      <c r="E197" s="20" t="s">
        <v>216</v>
      </c>
      <c r="F197" s="20" t="s">
        <v>51</v>
      </c>
      <c r="G197" s="31">
        <v>3390</v>
      </c>
      <c r="H197" s="28" t="s">
        <v>3</v>
      </c>
      <c r="I197" s="28" t="s">
        <v>217</v>
      </c>
      <c r="J197" s="13">
        <f t="shared" si="4"/>
        <v>119</v>
      </c>
      <c r="K197" s="14">
        <f t="shared" si="5"/>
        <v>403410</v>
      </c>
    </row>
    <row r="198" spans="3:12" x14ac:dyDescent="0.25">
      <c r="C198" s="9" t="s">
        <v>101</v>
      </c>
      <c r="D198" s="2">
        <v>229827</v>
      </c>
      <c r="E198" s="1" t="s">
        <v>79</v>
      </c>
      <c r="F198" t="s">
        <v>346</v>
      </c>
      <c r="G198" s="3">
        <v>900</v>
      </c>
      <c r="H198" s="9" t="s">
        <v>80</v>
      </c>
      <c r="I198" s="33" t="s">
        <v>217</v>
      </c>
      <c r="J198" s="13">
        <f t="shared" si="4"/>
        <v>30</v>
      </c>
      <c r="K198" s="14">
        <f t="shared" si="5"/>
        <v>27000</v>
      </c>
    </row>
    <row r="199" spans="3:12" x14ac:dyDescent="0.25">
      <c r="C199" s="9" t="s">
        <v>218</v>
      </c>
      <c r="D199" s="2">
        <v>229829</v>
      </c>
      <c r="E199" s="1" t="s">
        <v>79</v>
      </c>
      <c r="F199" t="s">
        <v>346</v>
      </c>
      <c r="G199" s="3">
        <v>3350</v>
      </c>
      <c r="H199" s="9" t="s">
        <v>80</v>
      </c>
      <c r="I199" s="33" t="s">
        <v>217</v>
      </c>
      <c r="J199" s="13">
        <f t="shared" si="4"/>
        <v>30</v>
      </c>
      <c r="K199" s="14">
        <f t="shared" si="5"/>
        <v>100500</v>
      </c>
    </row>
    <row r="200" spans="3:12" x14ac:dyDescent="0.25">
      <c r="C200" s="9" t="s">
        <v>29</v>
      </c>
      <c r="D200" s="2">
        <v>10168</v>
      </c>
      <c r="E200" s="1" t="s">
        <v>46</v>
      </c>
      <c r="F200" s="1" t="s">
        <v>48</v>
      </c>
      <c r="G200" s="3">
        <v>374.51</v>
      </c>
      <c r="H200" s="33" t="s">
        <v>13</v>
      </c>
      <c r="I200" s="33" t="s">
        <v>217</v>
      </c>
      <c r="J200" s="13">
        <f t="shared" ref="J200:J263" si="6">IF(OR(H200=0,I200=0),0,I200-H200)</f>
        <v>47</v>
      </c>
      <c r="K200" s="14">
        <f t="shared" ref="K200:K263" si="7">G200*J200</f>
        <v>17601.97</v>
      </c>
    </row>
    <row r="201" spans="3:12" x14ac:dyDescent="0.25">
      <c r="C201" s="9" t="s">
        <v>35</v>
      </c>
      <c r="D201" s="2">
        <v>229831</v>
      </c>
      <c r="E201" s="1" t="s">
        <v>79</v>
      </c>
      <c r="F201" t="s">
        <v>346</v>
      </c>
      <c r="G201" s="3">
        <v>900</v>
      </c>
      <c r="H201" s="33" t="s">
        <v>80</v>
      </c>
      <c r="I201" s="33" t="s">
        <v>217</v>
      </c>
      <c r="J201" s="13">
        <f t="shared" si="6"/>
        <v>30</v>
      </c>
      <c r="K201" s="14">
        <f t="shared" si="7"/>
        <v>27000</v>
      </c>
    </row>
    <row r="202" spans="3:12" x14ac:dyDescent="0.25">
      <c r="C202" s="9" t="s">
        <v>7</v>
      </c>
      <c r="D202" s="2">
        <v>847</v>
      </c>
      <c r="E202" s="1" t="s">
        <v>102</v>
      </c>
      <c r="F202" s="1" t="s">
        <v>26</v>
      </c>
      <c r="G202" s="3">
        <v>2300</v>
      </c>
      <c r="H202" s="9" t="s">
        <v>144</v>
      </c>
      <c r="I202" s="9" t="s">
        <v>217</v>
      </c>
      <c r="J202" s="13">
        <f t="shared" si="6"/>
        <v>16</v>
      </c>
      <c r="K202" s="14">
        <f t="shared" si="7"/>
        <v>36800</v>
      </c>
    </row>
    <row r="203" spans="3:12" x14ac:dyDescent="0.25">
      <c r="C203" s="9" t="s">
        <v>29</v>
      </c>
      <c r="D203" s="2">
        <v>604</v>
      </c>
      <c r="E203" s="1" t="s">
        <v>28</v>
      </c>
      <c r="F203" s="15" t="s">
        <v>358</v>
      </c>
      <c r="G203" s="3">
        <v>3637.23</v>
      </c>
      <c r="H203" s="9" t="s">
        <v>13</v>
      </c>
      <c r="I203" s="9" t="s">
        <v>217</v>
      </c>
      <c r="J203" s="13">
        <f t="shared" si="6"/>
        <v>47</v>
      </c>
      <c r="K203" s="14">
        <f t="shared" si="7"/>
        <v>170949.81</v>
      </c>
    </row>
    <row r="204" spans="3:12" x14ac:dyDescent="0.25">
      <c r="C204" s="9" t="s">
        <v>29</v>
      </c>
      <c r="D204" s="2">
        <v>608</v>
      </c>
      <c r="E204" s="1" t="s">
        <v>219</v>
      </c>
      <c r="F204" s="1" t="s">
        <v>183</v>
      </c>
      <c r="G204" s="3">
        <v>15181.71</v>
      </c>
      <c r="H204" s="9" t="s">
        <v>144</v>
      </c>
      <c r="I204" s="9" t="s">
        <v>217</v>
      </c>
      <c r="J204" s="13">
        <f t="shared" si="6"/>
        <v>16</v>
      </c>
      <c r="K204" s="14">
        <f t="shared" si="7"/>
        <v>242907.36</v>
      </c>
    </row>
    <row r="205" spans="3:12" x14ac:dyDescent="0.25">
      <c r="C205" s="9" t="s">
        <v>29</v>
      </c>
      <c r="D205" s="2">
        <v>608</v>
      </c>
      <c r="E205" s="1" t="s">
        <v>28</v>
      </c>
      <c r="F205" s="15" t="s">
        <v>358</v>
      </c>
      <c r="G205" s="3">
        <v>5722.2</v>
      </c>
      <c r="H205" s="9" t="s">
        <v>13</v>
      </c>
      <c r="I205" s="9" t="s">
        <v>217</v>
      </c>
      <c r="J205" s="13">
        <f t="shared" si="6"/>
        <v>47</v>
      </c>
      <c r="K205" s="14">
        <f t="shared" si="7"/>
        <v>268943.39999999997</v>
      </c>
    </row>
    <row r="206" spans="3:12" x14ac:dyDescent="0.25">
      <c r="C206" s="9" t="s">
        <v>29</v>
      </c>
      <c r="D206" s="2">
        <v>605</v>
      </c>
      <c r="E206" s="1" t="s">
        <v>28</v>
      </c>
      <c r="F206" s="15" t="s">
        <v>358</v>
      </c>
      <c r="G206" s="3">
        <v>3000</v>
      </c>
      <c r="H206" s="9" t="s">
        <v>13</v>
      </c>
      <c r="I206" s="9" t="s">
        <v>217</v>
      </c>
      <c r="J206" s="13">
        <f t="shared" si="6"/>
        <v>47</v>
      </c>
      <c r="K206" s="14">
        <f t="shared" si="7"/>
        <v>141000</v>
      </c>
    </row>
    <row r="207" spans="3:12" x14ac:dyDescent="0.25">
      <c r="C207" s="9" t="s">
        <v>29</v>
      </c>
      <c r="D207" s="2">
        <v>606</v>
      </c>
      <c r="E207" s="1" t="s">
        <v>28</v>
      </c>
      <c r="F207" s="15" t="s">
        <v>358</v>
      </c>
      <c r="G207" s="3">
        <v>1250</v>
      </c>
      <c r="H207" s="9" t="s">
        <v>13</v>
      </c>
      <c r="I207" s="9" t="s">
        <v>217</v>
      </c>
      <c r="J207" s="13">
        <f t="shared" si="6"/>
        <v>47</v>
      </c>
      <c r="K207" s="14">
        <f t="shared" si="7"/>
        <v>58750</v>
      </c>
    </row>
    <row r="208" spans="3:12" x14ac:dyDescent="0.25">
      <c r="C208" s="9" t="s">
        <v>29</v>
      </c>
      <c r="D208" s="2">
        <v>607</v>
      </c>
      <c r="E208" s="1" t="s">
        <v>28</v>
      </c>
      <c r="F208" s="15" t="s">
        <v>358</v>
      </c>
      <c r="G208" s="3">
        <v>6266.97</v>
      </c>
      <c r="H208" s="9" t="s">
        <v>13</v>
      </c>
      <c r="I208" s="9" t="s">
        <v>217</v>
      </c>
      <c r="J208" s="13">
        <f t="shared" si="6"/>
        <v>47</v>
      </c>
      <c r="K208" s="14">
        <f t="shared" si="7"/>
        <v>294547.59000000003</v>
      </c>
    </row>
    <row r="209" spans="3:12" x14ac:dyDescent="0.25">
      <c r="C209" s="9" t="s">
        <v>29</v>
      </c>
      <c r="D209" s="2">
        <v>603</v>
      </c>
      <c r="E209" s="1" t="s">
        <v>28</v>
      </c>
      <c r="F209" s="15" t="s">
        <v>358</v>
      </c>
      <c r="G209" s="3">
        <v>3148</v>
      </c>
      <c r="H209" s="9" t="s">
        <v>13</v>
      </c>
      <c r="I209" s="9" t="s">
        <v>217</v>
      </c>
      <c r="J209" s="13">
        <f t="shared" si="6"/>
        <v>47</v>
      </c>
      <c r="K209" s="14">
        <f t="shared" si="7"/>
        <v>147956</v>
      </c>
    </row>
    <row r="210" spans="3:12" x14ac:dyDescent="0.25">
      <c r="C210" s="9" t="s">
        <v>29</v>
      </c>
      <c r="D210" s="2">
        <v>609</v>
      </c>
      <c r="E210" s="1" t="s">
        <v>219</v>
      </c>
      <c r="F210" s="1" t="s">
        <v>183</v>
      </c>
      <c r="G210" s="3">
        <v>7973.64</v>
      </c>
      <c r="H210" s="9" t="s">
        <v>144</v>
      </c>
      <c r="I210" s="9" t="s">
        <v>217</v>
      </c>
      <c r="J210" s="13">
        <f t="shared" si="6"/>
        <v>16</v>
      </c>
      <c r="K210" s="14">
        <f t="shared" si="7"/>
        <v>127578.24000000001</v>
      </c>
    </row>
    <row r="211" spans="3:12" x14ac:dyDescent="0.25">
      <c r="C211" s="9" t="s">
        <v>116</v>
      </c>
      <c r="D211" s="2">
        <v>11366</v>
      </c>
      <c r="E211" s="1" t="s">
        <v>46</v>
      </c>
      <c r="F211" s="1" t="s">
        <v>48</v>
      </c>
      <c r="G211" s="3">
        <v>1680</v>
      </c>
      <c r="H211" s="9" t="s">
        <v>144</v>
      </c>
      <c r="I211" s="9" t="s">
        <v>217</v>
      </c>
      <c r="J211" s="13">
        <f t="shared" si="6"/>
        <v>16</v>
      </c>
      <c r="K211" s="14">
        <f t="shared" si="7"/>
        <v>26880</v>
      </c>
    </row>
    <row r="212" spans="3:12" x14ac:dyDescent="0.25">
      <c r="C212" s="9" t="s">
        <v>116</v>
      </c>
      <c r="D212" s="2">
        <v>61</v>
      </c>
      <c r="E212" s="1" t="s">
        <v>24</v>
      </c>
      <c r="F212" s="1" t="s">
        <v>26</v>
      </c>
      <c r="G212" s="3">
        <v>16302</v>
      </c>
      <c r="H212" s="9" t="s">
        <v>83</v>
      </c>
      <c r="I212" s="9" t="s">
        <v>217</v>
      </c>
      <c r="J212" s="13">
        <f t="shared" si="6"/>
        <v>32</v>
      </c>
      <c r="K212" s="14">
        <f t="shared" si="7"/>
        <v>521664</v>
      </c>
    </row>
    <row r="213" spans="3:12" x14ac:dyDescent="0.25">
      <c r="C213" s="9" t="s">
        <v>89</v>
      </c>
      <c r="D213" s="2">
        <v>890</v>
      </c>
      <c r="E213" s="1" t="s">
        <v>102</v>
      </c>
      <c r="F213" s="1" t="s">
        <v>26</v>
      </c>
      <c r="G213" s="3">
        <v>400</v>
      </c>
      <c r="H213" s="9" t="s">
        <v>144</v>
      </c>
      <c r="I213" s="9" t="s">
        <v>217</v>
      </c>
      <c r="J213" s="13">
        <f t="shared" si="6"/>
        <v>16</v>
      </c>
      <c r="K213" s="14">
        <f t="shared" si="7"/>
        <v>6400</v>
      </c>
    </row>
    <row r="214" spans="3:12" x14ac:dyDescent="0.25">
      <c r="C214" s="9" t="s">
        <v>63</v>
      </c>
      <c r="D214" s="2">
        <v>7</v>
      </c>
      <c r="E214" s="1" t="s">
        <v>220</v>
      </c>
      <c r="F214" s="1" t="s">
        <v>20</v>
      </c>
      <c r="G214" s="3">
        <v>1515.51</v>
      </c>
      <c r="H214" s="9" t="s">
        <v>144</v>
      </c>
      <c r="I214" s="9" t="s">
        <v>217</v>
      </c>
      <c r="J214" s="13">
        <f t="shared" si="6"/>
        <v>16</v>
      </c>
      <c r="K214" s="14">
        <f t="shared" si="7"/>
        <v>24248.16</v>
      </c>
    </row>
    <row r="215" spans="3:12" x14ac:dyDescent="0.25">
      <c r="C215" s="9" t="s">
        <v>13</v>
      </c>
      <c r="D215" s="2">
        <v>126</v>
      </c>
      <c r="E215" s="1" t="s">
        <v>221</v>
      </c>
      <c r="F215" s="1" t="s">
        <v>48</v>
      </c>
      <c r="G215" s="3">
        <v>3401.66</v>
      </c>
      <c r="H215" s="9" t="s">
        <v>144</v>
      </c>
      <c r="I215" s="9" t="s">
        <v>217</v>
      </c>
      <c r="J215" s="13">
        <f t="shared" si="6"/>
        <v>16</v>
      </c>
      <c r="K215" s="14">
        <f t="shared" si="7"/>
        <v>54426.559999999998</v>
      </c>
    </row>
    <row r="216" spans="3:12" x14ac:dyDescent="0.25">
      <c r="C216" s="9" t="s">
        <v>13</v>
      </c>
      <c r="D216" s="2">
        <v>11847</v>
      </c>
      <c r="E216" s="1" t="s">
        <v>46</v>
      </c>
      <c r="F216" s="1" t="s">
        <v>48</v>
      </c>
      <c r="G216" s="3">
        <v>46.5</v>
      </c>
      <c r="H216" s="9" t="s">
        <v>144</v>
      </c>
      <c r="I216" s="9" t="s">
        <v>217</v>
      </c>
      <c r="J216" s="13">
        <f t="shared" si="6"/>
        <v>16</v>
      </c>
      <c r="K216" s="14">
        <f t="shared" si="7"/>
        <v>744</v>
      </c>
    </row>
    <row r="217" spans="3:12" x14ac:dyDescent="0.25">
      <c r="C217" s="9" t="s">
        <v>13</v>
      </c>
      <c r="D217" s="2">
        <v>1472</v>
      </c>
      <c r="E217" s="1" t="s">
        <v>222</v>
      </c>
      <c r="F217" s="1" t="s">
        <v>88</v>
      </c>
      <c r="G217" s="3">
        <v>110000</v>
      </c>
      <c r="H217" s="9" t="s">
        <v>161</v>
      </c>
      <c r="I217" s="9" t="s">
        <v>217</v>
      </c>
      <c r="J217" s="13">
        <f t="shared" si="6"/>
        <v>17</v>
      </c>
      <c r="K217" s="14">
        <f t="shared" si="7"/>
        <v>1870000</v>
      </c>
    </row>
    <row r="218" spans="3:12" x14ac:dyDescent="0.25">
      <c r="C218" s="9" t="s">
        <v>13</v>
      </c>
      <c r="D218" s="2">
        <v>200793</v>
      </c>
      <c r="E218" s="1" t="s">
        <v>223</v>
      </c>
      <c r="F218" s="1" t="s">
        <v>31</v>
      </c>
      <c r="G218" s="3">
        <v>515</v>
      </c>
      <c r="H218" s="9" t="s">
        <v>144</v>
      </c>
      <c r="I218" s="9" t="s">
        <v>217</v>
      </c>
      <c r="J218" s="13">
        <f t="shared" si="6"/>
        <v>16</v>
      </c>
      <c r="K218" s="14">
        <f t="shared" si="7"/>
        <v>8240</v>
      </c>
      <c r="L218" s="42"/>
    </row>
    <row r="219" spans="3:12" x14ac:dyDescent="0.25">
      <c r="C219" s="9" t="s">
        <v>224</v>
      </c>
      <c r="D219" s="2">
        <v>571</v>
      </c>
      <c r="E219" s="1" t="s">
        <v>225</v>
      </c>
      <c r="F219" s="1" t="s">
        <v>99</v>
      </c>
      <c r="G219" s="3">
        <v>560</v>
      </c>
      <c r="H219" s="9" t="s">
        <v>144</v>
      </c>
      <c r="I219" s="9" t="s">
        <v>217</v>
      </c>
      <c r="J219" s="13">
        <f t="shared" si="6"/>
        <v>16</v>
      </c>
      <c r="K219" s="14">
        <f t="shared" si="7"/>
        <v>8960</v>
      </c>
    </row>
    <row r="220" spans="3:12" x14ac:dyDescent="0.25">
      <c r="C220" s="9" t="s">
        <v>13</v>
      </c>
      <c r="D220" s="2">
        <v>21</v>
      </c>
      <c r="E220" s="1" t="s">
        <v>226</v>
      </c>
      <c r="F220" s="1" t="s">
        <v>88</v>
      </c>
      <c r="G220" s="3">
        <v>4200</v>
      </c>
      <c r="H220" s="9" t="s">
        <v>144</v>
      </c>
      <c r="I220" s="9" t="s">
        <v>217</v>
      </c>
      <c r="J220" s="13">
        <f t="shared" si="6"/>
        <v>16</v>
      </c>
      <c r="K220" s="14">
        <f t="shared" si="7"/>
        <v>67200</v>
      </c>
    </row>
    <row r="221" spans="3:12" x14ac:dyDescent="0.25">
      <c r="C221" s="9" t="s">
        <v>69</v>
      </c>
      <c r="D221" s="2">
        <v>509</v>
      </c>
      <c r="E221" s="1" t="s">
        <v>227</v>
      </c>
      <c r="F221" s="16" t="s">
        <v>356</v>
      </c>
      <c r="G221" s="3">
        <v>42.64</v>
      </c>
      <c r="H221" s="9" t="s">
        <v>69</v>
      </c>
      <c r="I221" s="9" t="s">
        <v>217</v>
      </c>
      <c r="J221" s="13">
        <f t="shared" si="6"/>
        <v>36</v>
      </c>
      <c r="K221" s="14">
        <f t="shared" si="7"/>
        <v>1535.04</v>
      </c>
    </row>
    <row r="222" spans="3:12" x14ac:dyDescent="0.25">
      <c r="C222" s="9" t="s">
        <v>13</v>
      </c>
      <c r="D222" s="2">
        <v>636</v>
      </c>
      <c r="E222" s="1" t="s">
        <v>219</v>
      </c>
      <c r="F222" s="1" t="s">
        <v>228</v>
      </c>
      <c r="G222" s="3">
        <f>24259.48-3575.47</f>
        <v>20684.009999999998</v>
      </c>
      <c r="H222" s="9" t="s">
        <v>144</v>
      </c>
      <c r="I222" s="9" t="s">
        <v>217</v>
      </c>
      <c r="J222" s="13">
        <f t="shared" si="6"/>
        <v>16</v>
      </c>
      <c r="K222" s="14">
        <f t="shared" si="7"/>
        <v>330944.15999999997</v>
      </c>
      <c r="L222" s="42"/>
    </row>
    <row r="223" spans="3:12" x14ac:dyDescent="0.25">
      <c r="C223" s="9" t="s">
        <v>13</v>
      </c>
      <c r="D223" s="2">
        <v>193</v>
      </c>
      <c r="E223" s="1" t="s">
        <v>229</v>
      </c>
      <c r="F223" s="1" t="s">
        <v>230</v>
      </c>
      <c r="G223" s="3">
        <v>10541.89</v>
      </c>
      <c r="H223" s="9" t="s">
        <v>144</v>
      </c>
      <c r="I223" s="9" t="s">
        <v>217</v>
      </c>
      <c r="J223" s="13">
        <f t="shared" si="6"/>
        <v>16</v>
      </c>
      <c r="K223" s="14">
        <f t="shared" si="7"/>
        <v>168670.24</v>
      </c>
      <c r="L223" s="42"/>
    </row>
    <row r="224" spans="3:12" x14ac:dyDescent="0.25">
      <c r="C224" s="9" t="s">
        <v>13</v>
      </c>
      <c r="D224" s="2">
        <v>1665</v>
      </c>
      <c r="E224" s="17" t="s">
        <v>231</v>
      </c>
      <c r="F224" s="17" t="s">
        <v>359</v>
      </c>
      <c r="G224" s="32">
        <v>330.01</v>
      </c>
      <c r="H224" s="33" t="s">
        <v>13</v>
      </c>
      <c r="I224" s="33" t="s">
        <v>217</v>
      </c>
      <c r="J224" s="13">
        <f t="shared" si="6"/>
        <v>47</v>
      </c>
      <c r="K224" s="14">
        <f t="shared" si="7"/>
        <v>15510.47</v>
      </c>
      <c r="L224" s="42"/>
    </row>
    <row r="225" spans="3:12" x14ac:dyDescent="0.25">
      <c r="C225" s="9" t="s">
        <v>198</v>
      </c>
      <c r="D225" s="2">
        <v>752022</v>
      </c>
      <c r="E225" s="1" t="s">
        <v>64</v>
      </c>
      <c r="F225" t="s">
        <v>346</v>
      </c>
      <c r="G225" s="3">
        <v>370</v>
      </c>
      <c r="H225" s="9" t="s">
        <v>232</v>
      </c>
      <c r="I225" s="9" t="s">
        <v>217</v>
      </c>
      <c r="J225" s="13">
        <f t="shared" si="6"/>
        <v>8</v>
      </c>
      <c r="K225" s="14">
        <f t="shared" si="7"/>
        <v>2960</v>
      </c>
      <c r="L225" s="42"/>
    </row>
    <row r="226" spans="3:12" x14ac:dyDescent="0.25">
      <c r="C226" s="9" t="s">
        <v>234</v>
      </c>
      <c r="D226" s="2">
        <v>632022</v>
      </c>
      <c r="E226" s="1" t="s">
        <v>235</v>
      </c>
      <c r="F226" s="1" t="s">
        <v>31</v>
      </c>
      <c r="G226" s="3">
        <v>404.65</v>
      </c>
      <c r="H226" s="33" t="s">
        <v>234</v>
      </c>
      <c r="I226" s="33" t="s">
        <v>217</v>
      </c>
      <c r="J226" s="13">
        <f t="shared" si="6"/>
        <v>-8</v>
      </c>
      <c r="K226" s="14">
        <f t="shared" si="7"/>
        <v>-3237.2</v>
      </c>
      <c r="L226" s="42"/>
    </row>
    <row r="227" spans="3:12" x14ac:dyDescent="0.25">
      <c r="C227" s="36">
        <v>44882</v>
      </c>
      <c r="D227" s="34">
        <v>0</v>
      </c>
      <c r="E227" s="4" t="s">
        <v>378</v>
      </c>
      <c r="F227" s="17" t="s">
        <v>360</v>
      </c>
      <c r="G227" s="32">
        <v>455.56</v>
      </c>
      <c r="H227" s="36">
        <v>44882</v>
      </c>
      <c r="I227" s="36">
        <v>44882</v>
      </c>
      <c r="J227" s="13">
        <f t="shared" si="6"/>
        <v>0</v>
      </c>
      <c r="K227" s="14">
        <f t="shared" si="7"/>
        <v>0</v>
      </c>
      <c r="L227" s="42"/>
    </row>
    <row r="228" spans="3:12" x14ac:dyDescent="0.25">
      <c r="C228" s="9" t="s">
        <v>224</v>
      </c>
      <c r="D228" s="2">
        <v>7022</v>
      </c>
      <c r="E228" s="1" t="s">
        <v>236</v>
      </c>
      <c r="F228" s="1" t="s">
        <v>20</v>
      </c>
      <c r="G228" s="3">
        <v>550</v>
      </c>
      <c r="H228" s="9" t="s">
        <v>237</v>
      </c>
      <c r="I228" s="9" t="s">
        <v>238</v>
      </c>
      <c r="J228" s="13">
        <f t="shared" si="6"/>
        <v>25</v>
      </c>
      <c r="K228" s="14">
        <f t="shared" si="7"/>
        <v>13750</v>
      </c>
      <c r="L228" s="42"/>
    </row>
    <row r="229" spans="3:12" x14ac:dyDescent="0.25">
      <c r="C229" s="9" t="s">
        <v>224</v>
      </c>
      <c r="D229" s="2">
        <v>7122</v>
      </c>
      <c r="E229" s="1" t="s">
        <v>236</v>
      </c>
      <c r="F229" s="1" t="s">
        <v>20</v>
      </c>
      <c r="G229" s="3">
        <v>730</v>
      </c>
      <c r="H229" s="9" t="s">
        <v>237</v>
      </c>
      <c r="I229" s="9" t="s">
        <v>238</v>
      </c>
      <c r="J229" s="13">
        <f t="shared" si="6"/>
        <v>25</v>
      </c>
      <c r="K229" s="14">
        <f t="shared" si="7"/>
        <v>18250</v>
      </c>
    </row>
    <row r="230" spans="3:12" x14ac:dyDescent="0.25">
      <c r="C230" s="9" t="s">
        <v>144</v>
      </c>
      <c r="D230" s="2">
        <v>11625</v>
      </c>
      <c r="E230" s="1" t="s">
        <v>134</v>
      </c>
      <c r="F230" s="1" t="s">
        <v>75</v>
      </c>
      <c r="G230" s="3">
        <v>4702.8900000000003</v>
      </c>
      <c r="H230" s="9" t="s">
        <v>239</v>
      </c>
      <c r="I230" s="9" t="s">
        <v>238</v>
      </c>
      <c r="J230" s="13">
        <f t="shared" si="6"/>
        <v>9</v>
      </c>
      <c r="K230" s="14">
        <f t="shared" si="7"/>
        <v>42326.01</v>
      </c>
    </row>
    <row r="231" spans="3:12" x14ac:dyDescent="0.25">
      <c r="C231" s="28" t="s">
        <v>192</v>
      </c>
      <c r="D231" s="29">
        <v>573985</v>
      </c>
      <c r="E231" s="30" t="s">
        <v>195</v>
      </c>
      <c r="F231" s="30" t="s">
        <v>364</v>
      </c>
      <c r="G231" s="31">
        <v>7497.16</v>
      </c>
      <c r="H231" s="28" t="s">
        <v>196</v>
      </c>
      <c r="I231" s="28" t="s">
        <v>196</v>
      </c>
      <c r="J231" s="13">
        <f t="shared" si="6"/>
        <v>0</v>
      </c>
      <c r="K231" s="14">
        <f t="shared" si="7"/>
        <v>0</v>
      </c>
    </row>
    <row r="232" spans="3:12" x14ac:dyDescent="0.25">
      <c r="C232" s="36">
        <v>44887</v>
      </c>
      <c r="D232" s="34">
        <v>0</v>
      </c>
      <c r="E232" s="4" t="s">
        <v>378</v>
      </c>
      <c r="F232" s="17" t="s">
        <v>360</v>
      </c>
      <c r="G232" s="32">
        <f>16+2</f>
        <v>18</v>
      </c>
      <c r="H232" s="36">
        <v>44887</v>
      </c>
      <c r="I232" s="36">
        <v>44887</v>
      </c>
      <c r="J232" s="13">
        <f t="shared" si="6"/>
        <v>0</v>
      </c>
      <c r="K232" s="14">
        <f t="shared" si="7"/>
        <v>0</v>
      </c>
    </row>
    <row r="233" spans="3:12" x14ac:dyDescent="0.25">
      <c r="C233" s="36">
        <v>44887</v>
      </c>
      <c r="D233" s="34">
        <v>0</v>
      </c>
      <c r="E233" t="s">
        <v>374</v>
      </c>
      <c r="F233" s="4" t="s">
        <v>382</v>
      </c>
      <c r="G233" s="32">
        <v>50.5</v>
      </c>
      <c r="H233" s="36">
        <v>44887</v>
      </c>
      <c r="I233" s="36">
        <v>44887</v>
      </c>
      <c r="J233" s="13">
        <f t="shared" si="6"/>
        <v>0</v>
      </c>
      <c r="K233" s="14">
        <f t="shared" si="7"/>
        <v>0</v>
      </c>
    </row>
    <row r="234" spans="3:12" x14ac:dyDescent="0.25">
      <c r="C234" s="9" t="s">
        <v>59</v>
      </c>
      <c r="D234" s="2">
        <v>900728</v>
      </c>
      <c r="E234" s="1" t="s">
        <v>240</v>
      </c>
      <c r="F234" s="1" t="s">
        <v>242</v>
      </c>
      <c r="G234" s="32">
        <v>90214.42</v>
      </c>
      <c r="H234" s="33" t="s">
        <v>241</v>
      </c>
      <c r="I234" s="33" t="s">
        <v>234</v>
      </c>
      <c r="J234" s="13">
        <f t="shared" si="6"/>
        <v>117</v>
      </c>
      <c r="K234" s="14">
        <f t="shared" si="7"/>
        <v>10555087.140000001</v>
      </c>
    </row>
    <row r="235" spans="3:12" x14ac:dyDescent="0.25">
      <c r="C235" s="9" t="s">
        <v>244</v>
      </c>
      <c r="D235" s="2">
        <v>22379</v>
      </c>
      <c r="E235" s="1" t="s">
        <v>245</v>
      </c>
      <c r="F235" s="1" t="s">
        <v>247</v>
      </c>
      <c r="G235" s="32">
        <v>6557.4</v>
      </c>
      <c r="H235" s="33" t="s">
        <v>198</v>
      </c>
      <c r="I235" s="33" t="s">
        <v>246</v>
      </c>
      <c r="J235" s="13">
        <f t="shared" si="6"/>
        <v>22</v>
      </c>
      <c r="K235" s="14">
        <f t="shared" si="7"/>
        <v>144262.79999999999</v>
      </c>
    </row>
    <row r="236" spans="3:12" x14ac:dyDescent="0.25">
      <c r="C236" s="9" t="s">
        <v>67</v>
      </c>
      <c r="D236" s="2">
        <v>234</v>
      </c>
      <c r="E236" s="1" t="s">
        <v>248</v>
      </c>
      <c r="F236" s="1" t="s">
        <v>249</v>
      </c>
      <c r="G236" s="32">
        <v>850.13</v>
      </c>
      <c r="H236" s="33" t="s">
        <v>74</v>
      </c>
      <c r="I236" s="33" t="s">
        <v>246</v>
      </c>
      <c r="J236" s="13">
        <f t="shared" si="6"/>
        <v>42</v>
      </c>
      <c r="K236" s="14">
        <f t="shared" si="7"/>
        <v>35705.46</v>
      </c>
    </row>
    <row r="237" spans="3:12" x14ac:dyDescent="0.25">
      <c r="C237" s="9" t="s">
        <v>116</v>
      </c>
      <c r="D237" s="2">
        <v>8288</v>
      </c>
      <c r="E237" s="17" t="s">
        <v>386</v>
      </c>
      <c r="F237" s="1" t="s">
        <v>75</v>
      </c>
      <c r="G237" s="32">
        <v>1548.4</v>
      </c>
      <c r="H237" s="33" t="s">
        <v>77</v>
      </c>
      <c r="I237" s="33" t="s">
        <v>246</v>
      </c>
      <c r="J237" s="13">
        <f t="shared" si="6"/>
        <v>10</v>
      </c>
      <c r="K237" s="14">
        <f t="shared" si="7"/>
        <v>15484</v>
      </c>
    </row>
    <row r="238" spans="3:12" x14ac:dyDescent="0.25">
      <c r="C238" s="9" t="s">
        <v>93</v>
      </c>
      <c r="D238" s="2">
        <v>284</v>
      </c>
      <c r="E238" s="1" t="s">
        <v>109</v>
      </c>
      <c r="F238" s="1" t="s">
        <v>99</v>
      </c>
      <c r="G238" s="32">
        <v>450</v>
      </c>
      <c r="H238" s="33" t="s">
        <v>135</v>
      </c>
      <c r="I238" s="33" t="s">
        <v>246</v>
      </c>
      <c r="J238" s="13">
        <f t="shared" si="6"/>
        <v>35</v>
      </c>
      <c r="K238" s="14">
        <f t="shared" si="7"/>
        <v>15750</v>
      </c>
    </row>
    <row r="239" spans="3:12" x14ac:dyDescent="0.25">
      <c r="C239" s="9" t="s">
        <v>95</v>
      </c>
      <c r="D239" s="2">
        <v>249</v>
      </c>
      <c r="E239" s="1" t="s">
        <v>248</v>
      </c>
      <c r="F239" s="1" t="s">
        <v>249</v>
      </c>
      <c r="G239" s="32">
        <v>1362.72</v>
      </c>
      <c r="H239" s="33" t="s">
        <v>142</v>
      </c>
      <c r="I239" s="33" t="s">
        <v>246</v>
      </c>
      <c r="J239" s="13">
        <f t="shared" si="6"/>
        <v>28</v>
      </c>
      <c r="K239" s="14">
        <f t="shared" si="7"/>
        <v>38156.160000000003</v>
      </c>
    </row>
    <row r="240" spans="3:12" x14ac:dyDescent="0.25">
      <c r="C240" s="9" t="s">
        <v>13</v>
      </c>
      <c r="D240" s="2">
        <v>1830</v>
      </c>
      <c r="E240" s="1" t="s">
        <v>250</v>
      </c>
      <c r="F240" s="1" t="s">
        <v>48</v>
      </c>
      <c r="G240" s="32">
        <v>2893</v>
      </c>
      <c r="H240" s="33" t="s">
        <v>161</v>
      </c>
      <c r="I240" s="33" t="s">
        <v>246</v>
      </c>
      <c r="J240" s="13">
        <f t="shared" si="6"/>
        <v>26</v>
      </c>
      <c r="K240" s="14">
        <f t="shared" si="7"/>
        <v>75218</v>
      </c>
    </row>
    <row r="241" spans="3:12" x14ac:dyDescent="0.25">
      <c r="C241" s="9" t="s">
        <v>47</v>
      </c>
      <c r="D241" s="2">
        <v>1669</v>
      </c>
      <c r="E241" s="15" t="s">
        <v>392</v>
      </c>
      <c r="F241" s="1" t="s">
        <v>117</v>
      </c>
      <c r="G241" s="3">
        <v>1062.5</v>
      </c>
      <c r="H241" s="9" t="s">
        <v>205</v>
      </c>
      <c r="I241" s="9" t="s">
        <v>246</v>
      </c>
      <c r="J241" s="13">
        <f t="shared" si="6"/>
        <v>15</v>
      </c>
      <c r="K241" s="14">
        <f t="shared" si="7"/>
        <v>15937.5</v>
      </c>
    </row>
    <row r="242" spans="3:12" x14ac:dyDescent="0.25">
      <c r="C242" s="9" t="s">
        <v>9</v>
      </c>
      <c r="D242" s="2">
        <v>220054</v>
      </c>
      <c r="E242" s="17" t="s">
        <v>387</v>
      </c>
      <c r="F242" s="1" t="s">
        <v>251</v>
      </c>
      <c r="G242" s="3">
        <v>3684.12</v>
      </c>
      <c r="H242" s="9" t="s">
        <v>144</v>
      </c>
      <c r="I242" s="9" t="s">
        <v>246</v>
      </c>
      <c r="J242" s="13">
        <f t="shared" si="6"/>
        <v>25</v>
      </c>
      <c r="K242" s="14">
        <f t="shared" si="7"/>
        <v>92103</v>
      </c>
    </row>
    <row r="243" spans="3:12" x14ac:dyDescent="0.25">
      <c r="C243" s="9" t="s">
        <v>124</v>
      </c>
      <c r="D243" s="2">
        <v>52</v>
      </c>
      <c r="E243" s="1" t="s">
        <v>252</v>
      </c>
      <c r="F243" s="15" t="s">
        <v>348</v>
      </c>
      <c r="G243" s="3">
        <v>2808</v>
      </c>
      <c r="H243" s="9" t="s">
        <v>232</v>
      </c>
      <c r="I243" s="9" t="s">
        <v>246</v>
      </c>
      <c r="J243" s="13">
        <f t="shared" si="6"/>
        <v>17</v>
      </c>
      <c r="K243" s="14">
        <f t="shared" si="7"/>
        <v>47736</v>
      </c>
    </row>
    <row r="244" spans="3:12" x14ac:dyDescent="0.25">
      <c r="C244" s="9" t="s">
        <v>50</v>
      </c>
      <c r="D244" s="2">
        <v>50320</v>
      </c>
      <c r="E244" s="1" t="s">
        <v>163</v>
      </c>
      <c r="F244" s="1" t="s">
        <v>164</v>
      </c>
      <c r="G244" s="3">
        <v>190.4</v>
      </c>
      <c r="H244" s="9" t="s">
        <v>253</v>
      </c>
      <c r="I244" s="9" t="s">
        <v>246</v>
      </c>
      <c r="J244" s="13">
        <f t="shared" si="6"/>
        <v>19</v>
      </c>
      <c r="K244" s="14">
        <f t="shared" si="7"/>
        <v>3617.6</v>
      </c>
    </row>
    <row r="245" spans="3:12" x14ac:dyDescent="0.25">
      <c r="C245" s="9" t="s">
        <v>56</v>
      </c>
      <c r="D245" s="2">
        <v>119692</v>
      </c>
      <c r="E245" s="1" t="s">
        <v>168</v>
      </c>
      <c r="F245" s="1" t="s">
        <v>75</v>
      </c>
      <c r="G245" s="3">
        <v>9120</v>
      </c>
      <c r="H245" s="9" t="s">
        <v>254</v>
      </c>
      <c r="I245" s="9" t="s">
        <v>246</v>
      </c>
      <c r="J245" s="13">
        <f t="shared" si="6"/>
        <v>18</v>
      </c>
      <c r="K245" s="14">
        <f t="shared" si="7"/>
        <v>164160</v>
      </c>
    </row>
    <row r="246" spans="3:12" x14ac:dyDescent="0.25">
      <c r="C246" s="9" t="s">
        <v>50</v>
      </c>
      <c r="D246" s="2">
        <v>50319</v>
      </c>
      <c r="E246" s="1" t="s">
        <v>163</v>
      </c>
      <c r="F246" s="1" t="s">
        <v>164</v>
      </c>
      <c r="G246" s="3">
        <v>610.4</v>
      </c>
      <c r="H246" s="9" t="s">
        <v>253</v>
      </c>
      <c r="I246" s="9" t="s">
        <v>246</v>
      </c>
      <c r="J246" s="13">
        <f t="shared" si="6"/>
        <v>19</v>
      </c>
      <c r="K246" s="14">
        <f t="shared" si="7"/>
        <v>11597.6</v>
      </c>
    </row>
    <row r="247" spans="3:12" x14ac:dyDescent="0.25">
      <c r="C247" s="9" t="s">
        <v>50</v>
      </c>
      <c r="D247" s="2">
        <v>50318</v>
      </c>
      <c r="E247" s="1" t="s">
        <v>163</v>
      </c>
      <c r="F247" s="1" t="s">
        <v>164</v>
      </c>
      <c r="G247" s="3">
        <v>8024.8</v>
      </c>
      <c r="H247" s="9" t="s">
        <v>253</v>
      </c>
      <c r="I247" s="9" t="s">
        <v>246</v>
      </c>
      <c r="J247" s="13">
        <f t="shared" si="6"/>
        <v>19</v>
      </c>
      <c r="K247" s="14">
        <f t="shared" si="7"/>
        <v>152471.20000000001</v>
      </c>
    </row>
    <row r="248" spans="3:12" x14ac:dyDescent="0.25">
      <c r="C248" s="9" t="s">
        <v>50</v>
      </c>
      <c r="D248" s="2">
        <v>303810</v>
      </c>
      <c r="E248" s="1" t="s">
        <v>255</v>
      </c>
      <c r="F248" s="1" t="s">
        <v>19</v>
      </c>
      <c r="G248" s="3">
        <v>85</v>
      </c>
      <c r="H248" s="9" t="s">
        <v>253</v>
      </c>
      <c r="I248" s="9" t="s">
        <v>246</v>
      </c>
      <c r="J248" s="13">
        <f t="shared" si="6"/>
        <v>19</v>
      </c>
      <c r="K248" s="14">
        <f t="shared" si="7"/>
        <v>1615</v>
      </c>
    </row>
    <row r="249" spans="3:12" x14ac:dyDescent="0.25">
      <c r="C249" s="9" t="s">
        <v>56</v>
      </c>
      <c r="D249" s="2">
        <v>6731</v>
      </c>
      <c r="E249" s="1" t="s">
        <v>68</v>
      </c>
      <c r="F249" s="1" t="s">
        <v>92</v>
      </c>
      <c r="G249" s="3">
        <v>725</v>
      </c>
      <c r="H249" s="9" t="s">
        <v>254</v>
      </c>
      <c r="I249" s="9" t="s">
        <v>246</v>
      </c>
      <c r="J249" s="13">
        <f t="shared" si="6"/>
        <v>18</v>
      </c>
      <c r="K249" s="14">
        <f t="shared" si="7"/>
        <v>13050</v>
      </c>
    </row>
    <row r="250" spans="3:12" x14ac:dyDescent="0.25">
      <c r="C250" s="9" t="s">
        <v>69</v>
      </c>
      <c r="D250" s="2">
        <v>1846</v>
      </c>
      <c r="E250" s="1" t="s">
        <v>250</v>
      </c>
      <c r="F250" s="1" t="s">
        <v>48</v>
      </c>
      <c r="G250" s="3">
        <v>750</v>
      </c>
      <c r="H250" s="9" t="s">
        <v>256</v>
      </c>
      <c r="I250" s="9" t="s">
        <v>246</v>
      </c>
      <c r="J250" s="13">
        <f t="shared" si="6"/>
        <v>14</v>
      </c>
      <c r="K250" s="14">
        <f t="shared" si="7"/>
        <v>10500</v>
      </c>
    </row>
    <row r="251" spans="3:12" x14ac:dyDescent="0.25">
      <c r="C251" s="9" t="s">
        <v>194</v>
      </c>
      <c r="D251" s="2">
        <v>1938</v>
      </c>
      <c r="E251" s="1" t="s">
        <v>257</v>
      </c>
      <c r="F251" s="1" t="s">
        <v>26</v>
      </c>
      <c r="G251" s="3">
        <v>16302</v>
      </c>
      <c r="H251" s="9" t="s">
        <v>205</v>
      </c>
      <c r="I251" s="9" t="s">
        <v>246</v>
      </c>
      <c r="J251" s="13">
        <f t="shared" si="6"/>
        <v>15</v>
      </c>
      <c r="K251" s="14">
        <f t="shared" si="7"/>
        <v>244530</v>
      </c>
    </row>
    <row r="252" spans="3:12" x14ac:dyDescent="0.25">
      <c r="C252" s="9" t="s">
        <v>13</v>
      </c>
      <c r="D252" s="2">
        <v>703</v>
      </c>
      <c r="E252" s="1" t="s">
        <v>28</v>
      </c>
      <c r="F252" s="15" t="s">
        <v>358</v>
      </c>
      <c r="G252" s="3">
        <v>6266.97</v>
      </c>
      <c r="H252" s="9" t="s">
        <v>246</v>
      </c>
      <c r="I252" s="9" t="s">
        <v>246</v>
      </c>
      <c r="J252" s="13">
        <f t="shared" si="6"/>
        <v>0</v>
      </c>
      <c r="K252" s="14">
        <f t="shared" si="7"/>
        <v>0</v>
      </c>
    </row>
    <row r="253" spans="3:12" x14ac:dyDescent="0.25">
      <c r="C253" s="9" t="s">
        <v>13</v>
      </c>
      <c r="D253" s="2">
        <v>702</v>
      </c>
      <c r="E253" s="1" t="s">
        <v>28</v>
      </c>
      <c r="F253" s="15" t="s">
        <v>358</v>
      </c>
      <c r="G253" s="3">
        <v>1250</v>
      </c>
      <c r="H253" s="9" t="s">
        <v>246</v>
      </c>
      <c r="I253" s="9" t="s">
        <v>246</v>
      </c>
      <c r="J253" s="13">
        <f t="shared" si="6"/>
        <v>0</v>
      </c>
      <c r="K253" s="14">
        <f t="shared" si="7"/>
        <v>0</v>
      </c>
    </row>
    <row r="254" spans="3:12" x14ac:dyDescent="0.25">
      <c r="C254" s="9" t="s">
        <v>13</v>
      </c>
      <c r="D254" s="2">
        <v>699</v>
      </c>
      <c r="E254" s="1" t="s">
        <v>28</v>
      </c>
      <c r="F254" s="15" t="s">
        <v>358</v>
      </c>
      <c r="G254" s="3">
        <v>3148</v>
      </c>
      <c r="H254" s="9" t="s">
        <v>246</v>
      </c>
      <c r="I254" s="9" t="s">
        <v>246</v>
      </c>
      <c r="J254" s="13">
        <f t="shared" si="6"/>
        <v>0</v>
      </c>
      <c r="K254" s="14">
        <f t="shared" si="7"/>
        <v>0</v>
      </c>
    </row>
    <row r="255" spans="3:12" x14ac:dyDescent="0.25">
      <c r="C255" s="9" t="s">
        <v>13</v>
      </c>
      <c r="D255" s="2">
        <v>700</v>
      </c>
      <c r="E255" s="1" t="s">
        <v>28</v>
      </c>
      <c r="F255" s="15" t="s">
        <v>358</v>
      </c>
      <c r="G255" s="3">
        <v>4041.18</v>
      </c>
      <c r="H255" s="9" t="s">
        <v>246</v>
      </c>
      <c r="I255" s="9" t="s">
        <v>246</v>
      </c>
      <c r="J255" s="13">
        <f t="shared" si="6"/>
        <v>0</v>
      </c>
      <c r="K255" s="14">
        <f t="shared" si="7"/>
        <v>0</v>
      </c>
    </row>
    <row r="256" spans="3:12" s="22" customFormat="1" x14ac:dyDescent="0.25">
      <c r="C256" s="9" t="s">
        <v>13</v>
      </c>
      <c r="D256" s="2">
        <v>701</v>
      </c>
      <c r="E256" s="1" t="s">
        <v>28</v>
      </c>
      <c r="F256" s="15" t="s">
        <v>358</v>
      </c>
      <c r="G256" s="3">
        <v>3000</v>
      </c>
      <c r="H256" s="9" t="s">
        <v>246</v>
      </c>
      <c r="I256" s="9" t="s">
        <v>246</v>
      </c>
      <c r="J256" s="13">
        <f t="shared" si="6"/>
        <v>0</v>
      </c>
      <c r="K256" s="14">
        <f t="shared" si="7"/>
        <v>0</v>
      </c>
      <c r="L256" s="47"/>
    </row>
    <row r="257" spans="3:12" x14ac:dyDescent="0.25">
      <c r="C257" s="9" t="s">
        <v>13</v>
      </c>
      <c r="D257" s="2">
        <v>704</v>
      </c>
      <c r="E257" s="1" t="s">
        <v>28</v>
      </c>
      <c r="F257" s="15" t="s">
        <v>358</v>
      </c>
      <c r="G257" s="3">
        <v>5722.2</v>
      </c>
      <c r="H257" s="9" t="s">
        <v>246</v>
      </c>
      <c r="I257" s="9" t="s">
        <v>246</v>
      </c>
      <c r="J257" s="13">
        <f t="shared" si="6"/>
        <v>0</v>
      </c>
      <c r="K257" s="14">
        <f t="shared" si="7"/>
        <v>0</v>
      </c>
    </row>
    <row r="258" spans="3:12" x14ac:dyDescent="0.25">
      <c r="C258" s="9" t="s">
        <v>124</v>
      </c>
      <c r="D258" s="2">
        <v>119783</v>
      </c>
      <c r="E258" s="1" t="s">
        <v>168</v>
      </c>
      <c r="F258" s="1" t="s">
        <v>75</v>
      </c>
      <c r="G258" s="3">
        <v>2695.14</v>
      </c>
      <c r="H258" s="9" t="s">
        <v>232</v>
      </c>
      <c r="I258" s="9" t="s">
        <v>246</v>
      </c>
      <c r="J258" s="13">
        <f t="shared" si="6"/>
        <v>17</v>
      </c>
      <c r="K258" s="14">
        <f t="shared" si="7"/>
        <v>45817.38</v>
      </c>
    </row>
    <row r="259" spans="3:12" x14ac:dyDescent="0.25">
      <c r="C259" s="9" t="s">
        <v>70</v>
      </c>
      <c r="D259" s="2">
        <v>120106</v>
      </c>
      <c r="E259" s="1" t="s">
        <v>168</v>
      </c>
      <c r="F259" s="1" t="s">
        <v>75</v>
      </c>
      <c r="G259" s="3">
        <v>9414</v>
      </c>
      <c r="H259" s="9" t="s">
        <v>258</v>
      </c>
      <c r="I259" s="9" t="s">
        <v>246</v>
      </c>
      <c r="J259" s="13">
        <f t="shared" si="6"/>
        <v>12</v>
      </c>
      <c r="K259" s="14">
        <f t="shared" si="7"/>
        <v>112968</v>
      </c>
    </row>
    <row r="260" spans="3:12" x14ac:dyDescent="0.25">
      <c r="C260" s="9" t="s">
        <v>259</v>
      </c>
      <c r="D260" s="2">
        <v>120012</v>
      </c>
      <c r="E260" s="1" t="s">
        <v>168</v>
      </c>
      <c r="F260" s="1" t="s">
        <v>75</v>
      </c>
      <c r="G260" s="3">
        <v>2120</v>
      </c>
      <c r="H260" s="9" t="s">
        <v>239</v>
      </c>
      <c r="I260" s="9" t="s">
        <v>246</v>
      </c>
      <c r="J260" s="13">
        <f t="shared" si="6"/>
        <v>13</v>
      </c>
      <c r="K260" s="14">
        <f t="shared" si="7"/>
        <v>27560</v>
      </c>
    </row>
    <row r="261" spans="3:12" x14ac:dyDescent="0.25">
      <c r="C261" s="9" t="s">
        <v>135</v>
      </c>
      <c r="D261" s="2">
        <v>462</v>
      </c>
      <c r="E261" s="15" t="s">
        <v>389</v>
      </c>
      <c r="F261" s="1" t="s">
        <v>92</v>
      </c>
      <c r="G261" s="3">
        <v>65947.98</v>
      </c>
      <c r="H261" s="9" t="s">
        <v>190</v>
      </c>
      <c r="I261" s="9" t="s">
        <v>246</v>
      </c>
      <c r="J261" s="13">
        <f t="shared" si="6"/>
        <v>-5</v>
      </c>
      <c r="K261" s="14">
        <f t="shared" si="7"/>
        <v>-329739.89999999997</v>
      </c>
      <c r="L261" s="42"/>
    </row>
    <row r="262" spans="3:12" x14ac:dyDescent="0.25">
      <c r="C262" s="9" t="s">
        <v>74</v>
      </c>
      <c r="D262" s="2">
        <v>50556</v>
      </c>
      <c r="E262" s="1" t="s">
        <v>163</v>
      </c>
      <c r="F262" s="1" t="s">
        <v>164</v>
      </c>
      <c r="G262" s="3">
        <v>8780.7999999999993</v>
      </c>
      <c r="H262" s="9" t="s">
        <v>246</v>
      </c>
      <c r="I262" s="9" t="s">
        <v>246</v>
      </c>
      <c r="J262" s="13">
        <f t="shared" si="6"/>
        <v>0</v>
      </c>
      <c r="K262" s="14">
        <f t="shared" si="7"/>
        <v>0</v>
      </c>
      <c r="L262" s="42"/>
    </row>
    <row r="263" spans="3:12" x14ac:dyDescent="0.25">
      <c r="C263" s="9" t="s">
        <v>91</v>
      </c>
      <c r="D263" s="2">
        <v>120528</v>
      </c>
      <c r="E263" s="1" t="s">
        <v>168</v>
      </c>
      <c r="F263" s="1" t="s">
        <v>75</v>
      </c>
      <c r="G263" s="3">
        <v>9144</v>
      </c>
      <c r="H263" s="9" t="s">
        <v>260</v>
      </c>
      <c r="I263" s="9" t="s">
        <v>246</v>
      </c>
      <c r="J263" s="13">
        <f t="shared" si="6"/>
        <v>6</v>
      </c>
      <c r="K263" s="14">
        <f t="shared" si="7"/>
        <v>54864</v>
      </c>
    </row>
    <row r="264" spans="3:12" x14ac:dyDescent="0.25">
      <c r="C264" s="9" t="s">
        <v>138</v>
      </c>
      <c r="D264" s="2">
        <v>672022</v>
      </c>
      <c r="E264" s="1" t="s">
        <v>64</v>
      </c>
      <c r="F264" t="s">
        <v>346</v>
      </c>
      <c r="G264" s="3">
        <v>960</v>
      </c>
      <c r="H264" s="9" t="s">
        <v>246</v>
      </c>
      <c r="I264" s="9" t="s">
        <v>246</v>
      </c>
      <c r="J264" s="13">
        <f t="shared" ref="J264:J327" si="8">IF(OR(H264=0,I264=0),0,I264-H264)</f>
        <v>0</v>
      </c>
      <c r="K264" s="14">
        <f t="shared" ref="K264:K327" si="9">G264*J264</f>
        <v>0</v>
      </c>
    </row>
    <row r="265" spans="3:12" x14ac:dyDescent="0.25">
      <c r="C265" s="9" t="s">
        <v>237</v>
      </c>
      <c r="D265" s="2">
        <v>117705</v>
      </c>
      <c r="E265" s="1" t="s">
        <v>261</v>
      </c>
      <c r="F265" s="1" t="s">
        <v>20</v>
      </c>
      <c r="G265" s="3">
        <v>7827.51</v>
      </c>
      <c r="H265" s="9" t="s">
        <v>237</v>
      </c>
      <c r="I265" s="9" t="s">
        <v>246</v>
      </c>
      <c r="J265" s="13">
        <f t="shared" si="8"/>
        <v>29</v>
      </c>
      <c r="K265" s="14">
        <f t="shared" si="9"/>
        <v>226997.79</v>
      </c>
    </row>
    <row r="266" spans="3:12" x14ac:dyDescent="0.25">
      <c r="C266" s="9" t="s">
        <v>196</v>
      </c>
      <c r="D266" s="2">
        <v>272</v>
      </c>
      <c r="E266" s="1" t="s">
        <v>66</v>
      </c>
      <c r="F266" s="15" t="s">
        <v>360</v>
      </c>
      <c r="G266" s="3">
        <v>110</v>
      </c>
      <c r="H266" s="9" t="s">
        <v>196</v>
      </c>
      <c r="I266" s="9" t="s">
        <v>262</v>
      </c>
      <c r="J266" s="13">
        <f t="shared" si="8"/>
        <v>6</v>
      </c>
      <c r="K266" s="14">
        <f t="shared" si="9"/>
        <v>660</v>
      </c>
    </row>
    <row r="267" spans="3:12" x14ac:dyDescent="0.25">
      <c r="C267" s="36">
        <v>44893</v>
      </c>
      <c r="D267" s="34">
        <v>0</v>
      </c>
      <c r="E267" s="39" t="s">
        <v>379</v>
      </c>
      <c r="F267" s="30" t="s">
        <v>381</v>
      </c>
      <c r="G267" s="32">
        <v>25</v>
      </c>
      <c r="H267" s="36">
        <v>44893</v>
      </c>
      <c r="I267" s="36">
        <v>44893</v>
      </c>
      <c r="J267" s="13">
        <f t="shared" si="8"/>
        <v>0</v>
      </c>
      <c r="K267" s="14">
        <f t="shared" si="9"/>
        <v>0</v>
      </c>
    </row>
    <row r="268" spans="3:12" x14ac:dyDescent="0.25">
      <c r="C268" s="9" t="s">
        <v>210</v>
      </c>
      <c r="D268" s="2">
        <v>16751</v>
      </c>
      <c r="E268" s="1" t="s">
        <v>139</v>
      </c>
      <c r="F268" s="1" t="s">
        <v>141</v>
      </c>
      <c r="G268" s="3">
        <v>9674.86</v>
      </c>
      <c r="H268" s="9" t="s">
        <v>263</v>
      </c>
      <c r="I268" s="9" t="s">
        <v>263</v>
      </c>
      <c r="J268" s="13">
        <f t="shared" si="8"/>
        <v>0</v>
      </c>
      <c r="K268" s="14">
        <f t="shared" si="9"/>
        <v>0</v>
      </c>
    </row>
    <row r="269" spans="3:12" x14ac:dyDescent="0.25">
      <c r="C269" s="28" t="s">
        <v>190</v>
      </c>
      <c r="D269" s="29">
        <v>35903</v>
      </c>
      <c r="E269" s="30" t="s">
        <v>186</v>
      </c>
      <c r="F269" s="30" t="s">
        <v>187</v>
      </c>
      <c r="G269" s="31">
        <v>3.69</v>
      </c>
      <c r="H269" s="28" t="s">
        <v>190</v>
      </c>
      <c r="I269" s="28" t="s">
        <v>190</v>
      </c>
      <c r="J269" s="13">
        <f t="shared" si="8"/>
        <v>0</v>
      </c>
      <c r="K269" s="14">
        <f t="shared" si="9"/>
        <v>0</v>
      </c>
    </row>
    <row r="270" spans="3:12" x14ac:dyDescent="0.25">
      <c r="C270" s="18" t="s">
        <v>264</v>
      </c>
      <c r="D270" s="19">
        <v>3022</v>
      </c>
      <c r="E270" s="15" t="s">
        <v>393</v>
      </c>
      <c r="F270" s="20" t="s">
        <v>20</v>
      </c>
      <c r="G270" s="21">
        <f>550-100</f>
        <v>450</v>
      </c>
      <c r="H270" s="18" t="s">
        <v>59</v>
      </c>
      <c r="I270" s="18" t="s">
        <v>190</v>
      </c>
      <c r="J270" s="13">
        <f t="shared" si="8"/>
        <v>153</v>
      </c>
      <c r="K270" s="14">
        <f t="shared" si="9"/>
        <v>68850</v>
      </c>
    </row>
    <row r="271" spans="3:12" x14ac:dyDescent="0.25">
      <c r="C271" s="9" t="s">
        <v>265</v>
      </c>
      <c r="D271" s="2">
        <v>209</v>
      </c>
      <c r="E271" s="1" t="s">
        <v>66</v>
      </c>
      <c r="F271" s="1" t="s">
        <v>126</v>
      </c>
      <c r="G271" s="3">
        <v>816</v>
      </c>
      <c r="H271" s="9" t="s">
        <v>266</v>
      </c>
      <c r="I271" s="9" t="s">
        <v>190</v>
      </c>
      <c r="J271" s="13">
        <f t="shared" si="8"/>
        <v>25</v>
      </c>
      <c r="K271" s="14">
        <f t="shared" si="9"/>
        <v>20400</v>
      </c>
    </row>
    <row r="272" spans="3:12" x14ac:dyDescent="0.25">
      <c r="C272" s="9" t="s">
        <v>6</v>
      </c>
      <c r="D272" s="2">
        <v>82022</v>
      </c>
      <c r="E272" s="1" t="s">
        <v>157</v>
      </c>
      <c r="F272" s="15" t="s">
        <v>361</v>
      </c>
      <c r="G272" s="3">
        <v>408</v>
      </c>
      <c r="H272" s="9" t="s">
        <v>192</v>
      </c>
      <c r="I272" s="9" t="s">
        <v>190</v>
      </c>
      <c r="J272" s="13">
        <f t="shared" si="8"/>
        <v>28</v>
      </c>
      <c r="K272" s="14">
        <f t="shared" si="9"/>
        <v>11424</v>
      </c>
    </row>
    <row r="273" spans="3:11" x14ac:dyDescent="0.25">
      <c r="C273" s="9" t="s">
        <v>105</v>
      </c>
      <c r="D273" s="2">
        <v>12022</v>
      </c>
      <c r="E273" s="1" t="s">
        <v>267</v>
      </c>
      <c r="F273" s="1" t="s">
        <v>202</v>
      </c>
      <c r="G273" s="3">
        <v>362.5</v>
      </c>
      <c r="H273" s="9" t="s">
        <v>190</v>
      </c>
      <c r="I273" s="9" t="s">
        <v>190</v>
      </c>
      <c r="J273" s="13">
        <f t="shared" si="8"/>
        <v>0</v>
      </c>
      <c r="K273" s="14">
        <f t="shared" si="9"/>
        <v>0</v>
      </c>
    </row>
    <row r="274" spans="3:11" x14ac:dyDescent="0.25">
      <c r="C274" s="9" t="s">
        <v>105</v>
      </c>
      <c r="D274" s="2">
        <v>56722</v>
      </c>
      <c r="E274" s="1" t="s">
        <v>268</v>
      </c>
      <c r="F274" s="1" t="s">
        <v>112</v>
      </c>
      <c r="G274" s="3">
        <v>1238.72</v>
      </c>
      <c r="H274" s="9" t="s">
        <v>124</v>
      </c>
      <c r="I274" s="9" t="s">
        <v>190</v>
      </c>
      <c r="J274" s="13">
        <f t="shared" si="8"/>
        <v>53</v>
      </c>
      <c r="K274" s="14">
        <f t="shared" si="9"/>
        <v>65652.160000000003</v>
      </c>
    </row>
    <row r="275" spans="3:11" x14ac:dyDescent="0.25">
      <c r="C275" s="9" t="s">
        <v>110</v>
      </c>
      <c r="D275" s="2">
        <v>223716</v>
      </c>
      <c r="E275" s="1" t="s">
        <v>245</v>
      </c>
      <c r="F275" s="1" t="s">
        <v>247</v>
      </c>
      <c r="G275" s="32">
        <v>1800</v>
      </c>
      <c r="H275" s="33" t="s">
        <v>198</v>
      </c>
      <c r="I275" s="33" t="s">
        <v>190</v>
      </c>
      <c r="J275" s="13">
        <f t="shared" si="8"/>
        <v>27</v>
      </c>
      <c r="K275" s="14">
        <f t="shared" si="9"/>
        <v>48600</v>
      </c>
    </row>
    <row r="276" spans="3:11" x14ac:dyDescent="0.25">
      <c r="C276" s="9" t="s">
        <v>110</v>
      </c>
      <c r="D276" s="2">
        <v>223715</v>
      </c>
      <c r="E276" s="1" t="s">
        <v>245</v>
      </c>
      <c r="F276" s="1" t="s">
        <v>269</v>
      </c>
      <c r="G276" s="32">
        <v>1800</v>
      </c>
      <c r="H276" s="33" t="s">
        <v>198</v>
      </c>
      <c r="I276" s="33" t="s">
        <v>190</v>
      </c>
      <c r="J276" s="13">
        <f t="shared" si="8"/>
        <v>27</v>
      </c>
      <c r="K276" s="14">
        <f t="shared" si="9"/>
        <v>48600</v>
      </c>
    </row>
    <row r="277" spans="3:11" x14ac:dyDescent="0.25">
      <c r="C277" s="9" t="s">
        <v>116</v>
      </c>
      <c r="D277" s="2">
        <v>362022</v>
      </c>
      <c r="E277" s="1" t="s">
        <v>157</v>
      </c>
      <c r="F277" s="15" t="s">
        <v>361</v>
      </c>
      <c r="G277" s="3">
        <v>1453.5</v>
      </c>
      <c r="H277" s="9" t="s">
        <v>77</v>
      </c>
      <c r="I277" s="9" t="s">
        <v>190</v>
      </c>
      <c r="J277" s="13">
        <f t="shared" si="8"/>
        <v>15</v>
      </c>
      <c r="K277" s="14">
        <f t="shared" si="9"/>
        <v>21802.5</v>
      </c>
    </row>
    <row r="278" spans="3:11" x14ac:dyDescent="0.25">
      <c r="C278" s="9" t="s">
        <v>13</v>
      </c>
      <c r="D278" s="2">
        <v>2589</v>
      </c>
      <c r="E278" s="1" t="s">
        <v>176</v>
      </c>
      <c r="F278" s="15" t="s">
        <v>347</v>
      </c>
      <c r="G278" s="3">
        <v>215</v>
      </c>
      <c r="H278" s="9" t="s">
        <v>190</v>
      </c>
      <c r="I278" s="9" t="s">
        <v>190</v>
      </c>
      <c r="J278" s="13">
        <f t="shared" si="8"/>
        <v>0</v>
      </c>
      <c r="K278" s="14">
        <f t="shared" si="9"/>
        <v>0</v>
      </c>
    </row>
    <row r="279" spans="3:11" x14ac:dyDescent="0.25">
      <c r="C279" s="9" t="s">
        <v>13</v>
      </c>
      <c r="D279" s="2">
        <v>532022</v>
      </c>
      <c r="E279" s="1" t="s">
        <v>157</v>
      </c>
      <c r="F279" s="15" t="s">
        <v>361</v>
      </c>
      <c r="G279" s="3">
        <v>408</v>
      </c>
      <c r="H279" s="9" t="s">
        <v>190</v>
      </c>
      <c r="I279" s="9" t="s">
        <v>190</v>
      </c>
      <c r="J279" s="13">
        <f t="shared" si="8"/>
        <v>0</v>
      </c>
      <c r="K279" s="14">
        <f t="shared" si="9"/>
        <v>0</v>
      </c>
    </row>
    <row r="280" spans="3:11" x14ac:dyDescent="0.25">
      <c r="C280" s="9" t="s">
        <v>13</v>
      </c>
      <c r="D280" s="2">
        <v>542022</v>
      </c>
      <c r="E280" s="1" t="s">
        <v>157</v>
      </c>
      <c r="F280" s="15" t="s">
        <v>361</v>
      </c>
      <c r="G280" s="3">
        <v>1122</v>
      </c>
      <c r="H280" s="9" t="s">
        <v>190</v>
      </c>
      <c r="I280" s="9" t="s">
        <v>190</v>
      </c>
      <c r="J280" s="13">
        <f t="shared" si="8"/>
        <v>0</v>
      </c>
      <c r="K280" s="14">
        <f t="shared" si="9"/>
        <v>0</v>
      </c>
    </row>
    <row r="281" spans="3:11" x14ac:dyDescent="0.25">
      <c r="C281" s="9" t="s">
        <v>13</v>
      </c>
      <c r="D281" s="2">
        <v>640</v>
      </c>
      <c r="E281" s="1" t="s">
        <v>219</v>
      </c>
      <c r="F281" s="1" t="s">
        <v>183</v>
      </c>
      <c r="G281" s="3">
        <v>9166.51</v>
      </c>
      <c r="H281" s="9" t="s">
        <v>190</v>
      </c>
      <c r="I281" s="9" t="s">
        <v>190</v>
      </c>
      <c r="J281" s="13">
        <f t="shared" si="8"/>
        <v>0</v>
      </c>
      <c r="K281" s="14">
        <f t="shared" si="9"/>
        <v>0</v>
      </c>
    </row>
    <row r="282" spans="3:11" x14ac:dyDescent="0.25">
      <c r="C282" s="9" t="s">
        <v>13</v>
      </c>
      <c r="D282" s="2">
        <v>638</v>
      </c>
      <c r="E282" s="1" t="s">
        <v>219</v>
      </c>
      <c r="F282" s="1" t="s">
        <v>183</v>
      </c>
      <c r="G282" s="3">
        <v>6440.42</v>
      </c>
      <c r="H282" s="9" t="s">
        <v>190</v>
      </c>
      <c r="I282" s="9" t="s">
        <v>190</v>
      </c>
      <c r="J282" s="13">
        <f t="shared" si="8"/>
        <v>0</v>
      </c>
      <c r="K282" s="14">
        <f t="shared" si="9"/>
        <v>0</v>
      </c>
    </row>
    <row r="283" spans="3:11" x14ac:dyDescent="0.25">
      <c r="C283" s="9" t="s">
        <v>13</v>
      </c>
      <c r="D283" s="2">
        <v>643</v>
      </c>
      <c r="E283" s="1" t="s">
        <v>219</v>
      </c>
      <c r="F283" s="1" t="s">
        <v>183</v>
      </c>
      <c r="G283" s="3">
        <v>6202.35</v>
      </c>
      <c r="H283" s="9" t="s">
        <v>190</v>
      </c>
      <c r="I283" s="9" t="s">
        <v>190</v>
      </c>
      <c r="J283" s="13">
        <f t="shared" si="8"/>
        <v>0</v>
      </c>
      <c r="K283" s="14">
        <f t="shared" si="9"/>
        <v>0</v>
      </c>
    </row>
    <row r="284" spans="3:11" x14ac:dyDescent="0.25">
      <c r="C284" s="9" t="s">
        <v>13</v>
      </c>
      <c r="D284" s="2">
        <v>637</v>
      </c>
      <c r="E284" s="1" t="s">
        <v>219</v>
      </c>
      <c r="F284" s="1" t="s">
        <v>270</v>
      </c>
      <c r="G284" s="3">
        <v>955.1</v>
      </c>
      <c r="H284" s="9" t="s">
        <v>190</v>
      </c>
      <c r="I284" s="9" t="s">
        <v>190</v>
      </c>
      <c r="J284" s="13">
        <f t="shared" si="8"/>
        <v>0</v>
      </c>
      <c r="K284" s="14">
        <f t="shared" si="9"/>
        <v>0</v>
      </c>
    </row>
    <row r="285" spans="3:11" x14ac:dyDescent="0.25">
      <c r="C285" s="9" t="s">
        <v>13</v>
      </c>
      <c r="D285" s="2">
        <v>639</v>
      </c>
      <c r="E285" s="1" t="s">
        <v>219</v>
      </c>
      <c r="F285" s="1" t="s">
        <v>183</v>
      </c>
      <c r="G285" s="3">
        <v>5140.8599999999997</v>
      </c>
      <c r="H285" s="9" t="s">
        <v>190</v>
      </c>
      <c r="I285" s="9" t="s">
        <v>190</v>
      </c>
      <c r="J285" s="13">
        <f t="shared" si="8"/>
        <v>0</v>
      </c>
      <c r="K285" s="14">
        <f t="shared" si="9"/>
        <v>0</v>
      </c>
    </row>
    <row r="286" spans="3:11" x14ac:dyDescent="0.25">
      <c r="C286" s="9" t="s">
        <v>13</v>
      </c>
      <c r="D286" s="2">
        <v>642</v>
      </c>
      <c r="E286" s="1" t="s">
        <v>219</v>
      </c>
      <c r="F286" s="1" t="s">
        <v>183</v>
      </c>
      <c r="G286" s="3">
        <v>10776.55</v>
      </c>
      <c r="H286" s="9" t="s">
        <v>190</v>
      </c>
      <c r="I286" s="9" t="s">
        <v>190</v>
      </c>
      <c r="J286" s="13">
        <f t="shared" si="8"/>
        <v>0</v>
      </c>
      <c r="K286" s="14">
        <f t="shared" si="9"/>
        <v>0</v>
      </c>
    </row>
    <row r="287" spans="3:11" x14ac:dyDescent="0.25">
      <c r="C287" s="9" t="s">
        <v>13</v>
      </c>
      <c r="D287" s="2">
        <v>644</v>
      </c>
      <c r="E287" s="1" t="s">
        <v>219</v>
      </c>
      <c r="F287" s="1" t="s">
        <v>183</v>
      </c>
      <c r="G287" s="3">
        <v>6802.54</v>
      </c>
      <c r="H287" s="9" t="s">
        <v>190</v>
      </c>
      <c r="I287" s="9" t="s">
        <v>190</v>
      </c>
      <c r="J287" s="13">
        <f t="shared" si="8"/>
        <v>0</v>
      </c>
      <c r="K287" s="14">
        <f t="shared" si="9"/>
        <v>0</v>
      </c>
    </row>
    <row r="288" spans="3:11" x14ac:dyDescent="0.25">
      <c r="C288" s="9" t="s">
        <v>13</v>
      </c>
      <c r="D288" s="2">
        <v>641</v>
      </c>
      <c r="E288" s="1" t="s">
        <v>219</v>
      </c>
      <c r="F288" s="1" t="s">
        <v>183</v>
      </c>
      <c r="G288" s="3">
        <v>12085.16</v>
      </c>
      <c r="H288" s="9" t="s">
        <v>190</v>
      </c>
      <c r="I288" s="9" t="s">
        <v>190</v>
      </c>
      <c r="J288" s="13">
        <f t="shared" si="8"/>
        <v>0</v>
      </c>
      <c r="K288" s="14">
        <f t="shared" si="9"/>
        <v>0</v>
      </c>
    </row>
    <row r="289" spans="3:11" x14ac:dyDescent="0.25">
      <c r="C289" s="9" t="s">
        <v>70</v>
      </c>
      <c r="D289" s="2">
        <v>27222</v>
      </c>
      <c r="E289" s="1" t="s">
        <v>271</v>
      </c>
      <c r="F289" s="1" t="s">
        <v>19</v>
      </c>
      <c r="G289" s="3">
        <v>120.1</v>
      </c>
      <c r="H289" s="9" t="s">
        <v>190</v>
      </c>
      <c r="I289" s="9" t="s">
        <v>190</v>
      </c>
      <c r="J289" s="13">
        <f t="shared" si="8"/>
        <v>0</v>
      </c>
      <c r="K289" s="14">
        <f t="shared" si="9"/>
        <v>0</v>
      </c>
    </row>
    <row r="290" spans="3:11" x14ac:dyDescent="0.25">
      <c r="C290" s="9" t="s">
        <v>91</v>
      </c>
      <c r="D290" s="2">
        <v>5384</v>
      </c>
      <c r="E290" s="1" t="s">
        <v>272</v>
      </c>
      <c r="F290" s="1" t="s">
        <v>20</v>
      </c>
      <c r="G290" s="3">
        <v>714.84</v>
      </c>
      <c r="H290" s="9" t="s">
        <v>190</v>
      </c>
      <c r="I290" s="9" t="s">
        <v>190</v>
      </c>
      <c r="J290" s="13">
        <f t="shared" si="8"/>
        <v>0</v>
      </c>
      <c r="K290" s="14">
        <f t="shared" si="9"/>
        <v>0</v>
      </c>
    </row>
    <row r="291" spans="3:11" x14ac:dyDescent="0.25">
      <c r="C291" s="9" t="s">
        <v>142</v>
      </c>
      <c r="D291" s="2">
        <v>51</v>
      </c>
      <c r="E291" s="1" t="s">
        <v>174</v>
      </c>
      <c r="F291" s="1" t="s">
        <v>175</v>
      </c>
      <c r="G291" s="3">
        <v>398</v>
      </c>
      <c r="H291" s="9" t="s">
        <v>262</v>
      </c>
      <c r="I291" s="9" t="s">
        <v>190</v>
      </c>
      <c r="J291" s="13">
        <f t="shared" si="8"/>
        <v>2</v>
      </c>
      <c r="K291" s="14">
        <f t="shared" si="9"/>
        <v>796</v>
      </c>
    </row>
    <row r="292" spans="3:11" x14ac:dyDescent="0.25">
      <c r="C292" s="9" t="s">
        <v>142</v>
      </c>
      <c r="D292" s="2">
        <v>50</v>
      </c>
      <c r="E292" s="1" t="s">
        <v>174</v>
      </c>
      <c r="F292" s="1" t="s">
        <v>175</v>
      </c>
      <c r="G292" s="3">
        <v>2537.25</v>
      </c>
      <c r="H292" s="9" t="s">
        <v>262</v>
      </c>
      <c r="I292" s="9" t="s">
        <v>190</v>
      </c>
      <c r="J292" s="13">
        <f t="shared" si="8"/>
        <v>2</v>
      </c>
      <c r="K292" s="14">
        <f t="shared" si="9"/>
        <v>5074.5</v>
      </c>
    </row>
    <row r="293" spans="3:11" x14ac:dyDescent="0.25">
      <c r="C293" s="9" t="s">
        <v>144</v>
      </c>
      <c r="D293" s="2">
        <v>1932</v>
      </c>
      <c r="E293" s="1" t="s">
        <v>250</v>
      </c>
      <c r="F293" s="1" t="s">
        <v>48</v>
      </c>
      <c r="G293" s="3">
        <v>3080</v>
      </c>
      <c r="H293" s="9" t="s">
        <v>190</v>
      </c>
      <c r="I293" s="9" t="s">
        <v>190</v>
      </c>
      <c r="J293" s="13">
        <f t="shared" si="8"/>
        <v>0</v>
      </c>
      <c r="K293" s="14">
        <f t="shared" si="9"/>
        <v>0</v>
      </c>
    </row>
    <row r="294" spans="3:11" x14ac:dyDescent="0.25">
      <c r="C294" s="9" t="s">
        <v>144</v>
      </c>
      <c r="D294" s="2">
        <v>148</v>
      </c>
      <c r="E294" s="1" t="s">
        <v>221</v>
      </c>
      <c r="F294" s="1" t="s">
        <v>48</v>
      </c>
      <c r="G294" s="3">
        <v>3401.66</v>
      </c>
      <c r="H294" s="9" t="s">
        <v>190</v>
      </c>
      <c r="I294" s="9" t="s">
        <v>190</v>
      </c>
      <c r="J294" s="13">
        <f t="shared" si="8"/>
        <v>0</v>
      </c>
      <c r="K294" s="14">
        <f t="shared" si="9"/>
        <v>0</v>
      </c>
    </row>
    <row r="295" spans="3:11" x14ac:dyDescent="0.25">
      <c r="C295" s="9" t="s">
        <v>144</v>
      </c>
      <c r="D295" s="2">
        <v>26422</v>
      </c>
      <c r="E295" s="1" t="s">
        <v>131</v>
      </c>
      <c r="F295" s="15" t="s">
        <v>344</v>
      </c>
      <c r="G295" s="3">
        <v>890.67</v>
      </c>
      <c r="H295" s="9" t="s">
        <v>190</v>
      </c>
      <c r="I295" s="9" t="s">
        <v>190</v>
      </c>
      <c r="J295" s="13">
        <f t="shared" si="8"/>
        <v>0</v>
      </c>
      <c r="K295" s="14">
        <f t="shared" si="9"/>
        <v>0</v>
      </c>
    </row>
    <row r="296" spans="3:11" x14ac:dyDescent="0.25">
      <c r="C296" s="9" t="s">
        <v>237</v>
      </c>
      <c r="D296" s="2">
        <v>930</v>
      </c>
      <c r="E296" s="1" t="s">
        <v>173</v>
      </c>
      <c r="F296" s="1" t="s">
        <v>26</v>
      </c>
      <c r="G296" s="3">
        <v>4980</v>
      </c>
      <c r="H296" s="9" t="s">
        <v>190</v>
      </c>
      <c r="I296" s="9" t="s">
        <v>190</v>
      </c>
      <c r="J296" s="13">
        <f t="shared" si="8"/>
        <v>0</v>
      </c>
      <c r="K296" s="14">
        <f t="shared" si="9"/>
        <v>0</v>
      </c>
    </row>
    <row r="297" spans="3:11" x14ac:dyDescent="0.25">
      <c r="C297" s="9" t="s">
        <v>237</v>
      </c>
      <c r="D297" s="2">
        <v>929</v>
      </c>
      <c r="E297" s="1" t="s">
        <v>173</v>
      </c>
      <c r="F297" s="1" t="s">
        <v>26</v>
      </c>
      <c r="G297" s="3">
        <v>7800</v>
      </c>
      <c r="H297" s="9" t="s">
        <v>190</v>
      </c>
      <c r="I297" s="9" t="s">
        <v>190</v>
      </c>
      <c r="J297" s="13">
        <f t="shared" si="8"/>
        <v>0</v>
      </c>
      <c r="K297" s="14">
        <f t="shared" si="9"/>
        <v>0</v>
      </c>
    </row>
    <row r="298" spans="3:11" x14ac:dyDescent="0.25">
      <c r="C298" s="9" t="s">
        <v>144</v>
      </c>
      <c r="D298" s="2">
        <v>50961</v>
      </c>
      <c r="E298" s="1" t="s">
        <v>163</v>
      </c>
      <c r="F298" s="1" t="s">
        <v>164</v>
      </c>
      <c r="G298" s="3">
        <v>6820</v>
      </c>
      <c r="H298" s="9" t="s">
        <v>190</v>
      </c>
      <c r="I298" s="9" t="s">
        <v>190</v>
      </c>
      <c r="J298" s="13">
        <f t="shared" si="8"/>
        <v>0</v>
      </c>
      <c r="K298" s="14">
        <f t="shared" si="9"/>
        <v>0</v>
      </c>
    </row>
    <row r="299" spans="3:11" x14ac:dyDescent="0.25">
      <c r="C299" s="9" t="s">
        <v>144</v>
      </c>
      <c r="D299" s="2">
        <v>23</v>
      </c>
      <c r="E299" s="1" t="s">
        <v>147</v>
      </c>
      <c r="F299" s="15" t="s">
        <v>354</v>
      </c>
      <c r="G299" s="3">
        <v>1816.96</v>
      </c>
      <c r="H299" s="9" t="s">
        <v>190</v>
      </c>
      <c r="I299" s="9" t="s">
        <v>190</v>
      </c>
      <c r="J299" s="13">
        <f t="shared" si="8"/>
        <v>0</v>
      </c>
      <c r="K299" s="14">
        <f t="shared" si="9"/>
        <v>0</v>
      </c>
    </row>
    <row r="300" spans="3:11" x14ac:dyDescent="0.25">
      <c r="C300" s="9" t="s">
        <v>144</v>
      </c>
      <c r="D300" s="2">
        <v>272</v>
      </c>
      <c r="E300" s="1" t="s">
        <v>106</v>
      </c>
      <c r="F300" s="1" t="s">
        <v>75</v>
      </c>
      <c r="G300" s="3">
        <v>10085.719999999999</v>
      </c>
      <c r="H300" s="9" t="s">
        <v>190</v>
      </c>
      <c r="I300" s="9" t="s">
        <v>190</v>
      </c>
      <c r="J300" s="13">
        <f t="shared" si="8"/>
        <v>0</v>
      </c>
      <c r="K300" s="14">
        <f t="shared" si="9"/>
        <v>0</v>
      </c>
    </row>
    <row r="301" spans="3:11" x14ac:dyDescent="0.25">
      <c r="C301" s="9" t="s">
        <v>144</v>
      </c>
      <c r="D301" s="2">
        <v>904</v>
      </c>
      <c r="E301" s="1" t="s">
        <v>179</v>
      </c>
      <c r="F301" s="1" t="s">
        <v>92</v>
      </c>
      <c r="G301" s="3">
        <v>892.92</v>
      </c>
      <c r="H301" s="9" t="s">
        <v>190</v>
      </c>
      <c r="I301" s="9" t="s">
        <v>190</v>
      </c>
      <c r="J301" s="13">
        <f t="shared" si="8"/>
        <v>0</v>
      </c>
      <c r="K301" s="14">
        <f t="shared" si="9"/>
        <v>0</v>
      </c>
    </row>
    <row r="302" spans="3:11" x14ac:dyDescent="0.25">
      <c r="C302" s="9" t="s">
        <v>144</v>
      </c>
      <c r="D302" s="2">
        <v>209</v>
      </c>
      <c r="E302" s="1" t="s">
        <v>229</v>
      </c>
      <c r="F302" s="1" t="s">
        <v>230</v>
      </c>
      <c r="G302" s="3">
        <v>10278.290000000001</v>
      </c>
      <c r="H302" s="9" t="s">
        <v>190</v>
      </c>
      <c r="I302" s="9" t="s">
        <v>190</v>
      </c>
      <c r="J302" s="13">
        <f t="shared" si="8"/>
        <v>0</v>
      </c>
      <c r="K302" s="14">
        <f t="shared" si="9"/>
        <v>0</v>
      </c>
    </row>
    <row r="303" spans="3:11" x14ac:dyDescent="0.25">
      <c r="C303" s="9" t="s">
        <v>144</v>
      </c>
      <c r="D303" s="2">
        <v>2586</v>
      </c>
      <c r="E303" s="1" t="s">
        <v>273</v>
      </c>
      <c r="F303" s="1" t="s">
        <v>88</v>
      </c>
      <c r="G303" s="3">
        <v>37578.379999999997</v>
      </c>
      <c r="H303" s="9" t="s">
        <v>190</v>
      </c>
      <c r="I303" s="9" t="s">
        <v>190</v>
      </c>
      <c r="J303" s="13">
        <f t="shared" si="8"/>
        <v>0</v>
      </c>
      <c r="K303" s="14">
        <f t="shared" si="9"/>
        <v>0</v>
      </c>
    </row>
    <row r="304" spans="3:11" x14ac:dyDescent="0.25">
      <c r="C304" s="9" t="s">
        <v>144</v>
      </c>
      <c r="D304" s="2">
        <v>22281</v>
      </c>
      <c r="E304" s="1" t="s">
        <v>182</v>
      </c>
      <c r="F304" s="1" t="s">
        <v>183</v>
      </c>
      <c r="G304" s="3">
        <v>232.8</v>
      </c>
      <c r="H304" s="9" t="s">
        <v>190</v>
      </c>
      <c r="I304" s="9" t="s">
        <v>190</v>
      </c>
      <c r="J304" s="13">
        <f t="shared" si="8"/>
        <v>0</v>
      </c>
      <c r="K304" s="14">
        <f t="shared" si="9"/>
        <v>0</v>
      </c>
    </row>
    <row r="305" spans="3:11" x14ac:dyDescent="0.25">
      <c r="C305" s="9" t="s">
        <v>144</v>
      </c>
      <c r="D305" s="2">
        <v>22307</v>
      </c>
      <c r="E305" s="1" t="s">
        <v>182</v>
      </c>
      <c r="F305" s="1" t="s">
        <v>183</v>
      </c>
      <c r="G305" s="3">
        <v>12000.11</v>
      </c>
      <c r="H305" s="9" t="s">
        <v>190</v>
      </c>
      <c r="I305" s="9" t="s">
        <v>190</v>
      </c>
      <c r="J305" s="13">
        <f t="shared" si="8"/>
        <v>0</v>
      </c>
      <c r="K305" s="14">
        <f t="shared" si="9"/>
        <v>0</v>
      </c>
    </row>
    <row r="306" spans="3:11" x14ac:dyDescent="0.25">
      <c r="C306" s="9" t="s">
        <v>144</v>
      </c>
      <c r="D306" s="2">
        <v>792</v>
      </c>
      <c r="E306" s="1" t="s">
        <v>28</v>
      </c>
      <c r="F306" s="15" t="s">
        <v>358</v>
      </c>
      <c r="G306" s="3">
        <v>6266.97</v>
      </c>
      <c r="H306" s="9" t="s">
        <v>190</v>
      </c>
      <c r="I306" s="9" t="s">
        <v>190</v>
      </c>
      <c r="J306" s="13">
        <f t="shared" si="8"/>
        <v>0</v>
      </c>
      <c r="K306" s="14">
        <f t="shared" si="9"/>
        <v>0</v>
      </c>
    </row>
    <row r="307" spans="3:11" x14ac:dyDescent="0.25">
      <c r="C307" s="9" t="s">
        <v>144</v>
      </c>
      <c r="D307" s="2">
        <v>789</v>
      </c>
      <c r="E307" s="1" t="s">
        <v>28</v>
      </c>
      <c r="F307" s="15" t="s">
        <v>358</v>
      </c>
      <c r="G307" s="3">
        <v>4041.18</v>
      </c>
      <c r="H307" s="9" t="s">
        <v>190</v>
      </c>
      <c r="I307" s="9" t="s">
        <v>190</v>
      </c>
      <c r="J307" s="13">
        <f t="shared" si="8"/>
        <v>0</v>
      </c>
      <c r="K307" s="14">
        <f t="shared" si="9"/>
        <v>0</v>
      </c>
    </row>
    <row r="308" spans="3:11" x14ac:dyDescent="0.25">
      <c r="C308" s="9" t="s">
        <v>144</v>
      </c>
      <c r="D308" s="2">
        <v>791</v>
      </c>
      <c r="E308" s="1" t="s">
        <v>28</v>
      </c>
      <c r="F308" s="1" t="s">
        <v>88</v>
      </c>
      <c r="G308" s="3">
        <v>1250</v>
      </c>
      <c r="H308" s="9" t="s">
        <v>190</v>
      </c>
      <c r="I308" s="9" t="s">
        <v>190</v>
      </c>
      <c r="J308" s="13">
        <f t="shared" si="8"/>
        <v>0</v>
      </c>
      <c r="K308" s="14">
        <f t="shared" si="9"/>
        <v>0</v>
      </c>
    </row>
    <row r="309" spans="3:11" x14ac:dyDescent="0.25">
      <c r="C309" s="9" t="s">
        <v>144</v>
      </c>
      <c r="D309" s="2">
        <v>793</v>
      </c>
      <c r="E309" s="1" t="s">
        <v>28</v>
      </c>
      <c r="F309" s="15" t="s">
        <v>358</v>
      </c>
      <c r="G309" s="3">
        <v>5722.2</v>
      </c>
      <c r="H309" s="9" t="s">
        <v>190</v>
      </c>
      <c r="I309" s="9" t="s">
        <v>190</v>
      </c>
      <c r="J309" s="13">
        <f t="shared" si="8"/>
        <v>0</v>
      </c>
      <c r="K309" s="14">
        <f t="shared" si="9"/>
        <v>0</v>
      </c>
    </row>
    <row r="310" spans="3:11" x14ac:dyDescent="0.25">
      <c r="C310" s="9" t="s">
        <v>144</v>
      </c>
      <c r="D310" s="2">
        <v>790</v>
      </c>
      <c r="E310" s="1" t="s">
        <v>28</v>
      </c>
      <c r="F310" s="15" t="s">
        <v>358</v>
      </c>
      <c r="G310" s="3">
        <v>3000</v>
      </c>
      <c r="H310" s="9" t="s">
        <v>190</v>
      </c>
      <c r="I310" s="9" t="s">
        <v>190</v>
      </c>
      <c r="J310" s="13">
        <f t="shared" si="8"/>
        <v>0</v>
      </c>
      <c r="K310" s="14">
        <f t="shared" si="9"/>
        <v>0</v>
      </c>
    </row>
    <row r="311" spans="3:11" x14ac:dyDescent="0.25">
      <c r="C311" s="9" t="s">
        <v>144</v>
      </c>
      <c r="D311" s="2">
        <v>788</v>
      </c>
      <c r="E311" s="1" t="s">
        <v>28</v>
      </c>
      <c r="F311" s="15" t="s">
        <v>358</v>
      </c>
      <c r="G311" s="3">
        <v>3148</v>
      </c>
      <c r="H311" s="9" t="s">
        <v>190</v>
      </c>
      <c r="I311" s="9" t="s">
        <v>190</v>
      </c>
      <c r="J311" s="13">
        <f t="shared" si="8"/>
        <v>0</v>
      </c>
      <c r="K311" s="14">
        <f t="shared" si="9"/>
        <v>0</v>
      </c>
    </row>
    <row r="312" spans="3:11" x14ac:dyDescent="0.25">
      <c r="C312" s="9" t="s">
        <v>144</v>
      </c>
      <c r="D312" s="2">
        <v>3181</v>
      </c>
      <c r="E312" s="1" t="s">
        <v>176</v>
      </c>
      <c r="F312" s="1" t="s">
        <v>177</v>
      </c>
      <c r="G312" s="3">
        <v>48397.83</v>
      </c>
      <c r="H312" s="9" t="s">
        <v>190</v>
      </c>
      <c r="I312" s="9" t="s">
        <v>190</v>
      </c>
      <c r="J312" s="13">
        <f t="shared" si="8"/>
        <v>0</v>
      </c>
      <c r="K312" s="14">
        <f t="shared" si="9"/>
        <v>0</v>
      </c>
    </row>
    <row r="313" spans="3:11" x14ac:dyDescent="0.25">
      <c r="C313" s="9" t="s">
        <v>144</v>
      </c>
      <c r="D313" s="2">
        <v>1604</v>
      </c>
      <c r="E313" s="1" t="s">
        <v>49</v>
      </c>
      <c r="F313" s="15" t="s">
        <v>358</v>
      </c>
      <c r="G313" s="3">
        <v>6441.48</v>
      </c>
      <c r="H313" s="9" t="s">
        <v>190</v>
      </c>
      <c r="I313" s="9" t="s">
        <v>190</v>
      </c>
      <c r="J313" s="13">
        <f t="shared" si="8"/>
        <v>0</v>
      </c>
      <c r="K313" s="14">
        <f t="shared" si="9"/>
        <v>0</v>
      </c>
    </row>
    <row r="314" spans="3:11" x14ac:dyDescent="0.25">
      <c r="C314" s="9" t="s">
        <v>144</v>
      </c>
      <c r="D314" s="2">
        <v>1605</v>
      </c>
      <c r="E314" s="1" t="s">
        <v>49</v>
      </c>
      <c r="F314" s="15" t="s">
        <v>358</v>
      </c>
      <c r="G314" s="3">
        <v>7659.63</v>
      </c>
      <c r="H314" s="9" t="s">
        <v>190</v>
      </c>
      <c r="I314" s="9" t="s">
        <v>190</v>
      </c>
      <c r="J314" s="13">
        <f t="shared" si="8"/>
        <v>0</v>
      </c>
      <c r="K314" s="14">
        <f t="shared" si="9"/>
        <v>0</v>
      </c>
    </row>
    <row r="315" spans="3:11" x14ac:dyDescent="0.25">
      <c r="C315" s="9" t="s">
        <v>144</v>
      </c>
      <c r="D315" s="2">
        <v>2863</v>
      </c>
      <c r="E315" s="1" t="s">
        <v>181</v>
      </c>
      <c r="F315" s="1" t="s">
        <v>92</v>
      </c>
      <c r="G315" s="3">
        <v>86741.8</v>
      </c>
      <c r="H315" s="9" t="s">
        <v>190</v>
      </c>
      <c r="I315" s="9" t="s">
        <v>190</v>
      </c>
      <c r="J315" s="13">
        <f t="shared" si="8"/>
        <v>0</v>
      </c>
      <c r="K315" s="14">
        <f t="shared" si="9"/>
        <v>0</v>
      </c>
    </row>
    <row r="316" spans="3:11" x14ac:dyDescent="0.25">
      <c r="C316" s="9" t="s">
        <v>135</v>
      </c>
      <c r="D316" s="2">
        <v>8125</v>
      </c>
      <c r="E316" s="1" t="s">
        <v>30</v>
      </c>
      <c r="F316" s="1" t="s">
        <v>31</v>
      </c>
      <c r="G316" s="3">
        <v>567.9</v>
      </c>
      <c r="H316" s="9" t="s">
        <v>238</v>
      </c>
      <c r="I316" s="9" t="s">
        <v>190</v>
      </c>
      <c r="J316" s="13">
        <f t="shared" si="8"/>
        <v>9</v>
      </c>
      <c r="K316" s="14">
        <f t="shared" si="9"/>
        <v>5111.0999999999995</v>
      </c>
    </row>
    <row r="317" spans="3:11" x14ac:dyDescent="0.25">
      <c r="C317" s="9" t="s">
        <v>144</v>
      </c>
      <c r="D317" s="2">
        <v>1603</v>
      </c>
      <c r="E317" s="1" t="s">
        <v>49</v>
      </c>
      <c r="F317" s="15" t="s">
        <v>358</v>
      </c>
      <c r="G317" s="3">
        <v>8106.45</v>
      </c>
      <c r="H317" s="9" t="s">
        <v>190</v>
      </c>
      <c r="I317" s="9" t="s">
        <v>190</v>
      </c>
      <c r="J317" s="13">
        <f t="shared" si="8"/>
        <v>0</v>
      </c>
      <c r="K317" s="14">
        <f t="shared" si="9"/>
        <v>0</v>
      </c>
    </row>
    <row r="318" spans="3:11" x14ac:dyDescent="0.25">
      <c r="C318" s="9" t="s">
        <v>144</v>
      </c>
      <c r="D318" s="2">
        <v>1607</v>
      </c>
      <c r="E318" s="1" t="s">
        <v>49</v>
      </c>
      <c r="F318" s="15" t="s">
        <v>358</v>
      </c>
      <c r="G318" s="3">
        <v>3178.3</v>
      </c>
      <c r="H318" s="9" t="s">
        <v>190</v>
      </c>
      <c r="I318" s="9" t="s">
        <v>190</v>
      </c>
      <c r="J318" s="13">
        <f t="shared" si="8"/>
        <v>0</v>
      </c>
      <c r="K318" s="14">
        <f t="shared" si="9"/>
        <v>0</v>
      </c>
    </row>
    <row r="319" spans="3:11" x14ac:dyDescent="0.25">
      <c r="C319" s="9" t="s">
        <v>144</v>
      </c>
      <c r="D319" s="2">
        <v>1606</v>
      </c>
      <c r="E319" s="1" t="s">
        <v>49</v>
      </c>
      <c r="F319" s="15" t="s">
        <v>358</v>
      </c>
      <c r="G319" s="3">
        <v>5956</v>
      </c>
      <c r="H319" s="9" t="s">
        <v>190</v>
      </c>
      <c r="I319" s="9" t="s">
        <v>190</v>
      </c>
      <c r="J319" s="13">
        <f t="shared" si="8"/>
        <v>0</v>
      </c>
      <c r="K319" s="14">
        <f t="shared" si="9"/>
        <v>0</v>
      </c>
    </row>
    <row r="320" spans="3:11" x14ac:dyDescent="0.25">
      <c r="C320" s="9" t="s">
        <v>77</v>
      </c>
      <c r="D320" s="2">
        <v>3722</v>
      </c>
      <c r="E320" s="1" t="s">
        <v>274</v>
      </c>
      <c r="F320" s="15" t="s">
        <v>354</v>
      </c>
      <c r="G320" s="3">
        <v>1189.76</v>
      </c>
      <c r="H320" s="9" t="s">
        <v>77</v>
      </c>
      <c r="I320" s="9" t="s">
        <v>190</v>
      </c>
      <c r="J320" s="13">
        <f t="shared" si="8"/>
        <v>15</v>
      </c>
      <c r="K320" s="14">
        <f t="shared" si="9"/>
        <v>17846.400000000001</v>
      </c>
    </row>
    <row r="321" spans="3:12" s="27" customFormat="1" x14ac:dyDescent="0.25">
      <c r="C321" s="9" t="s">
        <v>77</v>
      </c>
      <c r="D321" s="2">
        <v>570979</v>
      </c>
      <c r="E321" s="1" t="s">
        <v>82</v>
      </c>
      <c r="F321" s="1" t="s">
        <v>75</v>
      </c>
      <c r="G321" s="3">
        <v>18828.580000000002</v>
      </c>
      <c r="H321" s="9" t="s">
        <v>190</v>
      </c>
      <c r="I321" s="9" t="s">
        <v>190</v>
      </c>
      <c r="J321" s="13">
        <f t="shared" si="8"/>
        <v>0</v>
      </c>
      <c r="K321" s="14">
        <f t="shared" si="9"/>
        <v>0</v>
      </c>
      <c r="L321" s="45"/>
    </row>
    <row r="322" spans="3:12" x14ac:dyDescent="0.25">
      <c r="C322" s="9" t="s">
        <v>77</v>
      </c>
      <c r="D322" s="2">
        <v>571245</v>
      </c>
      <c r="E322" s="1" t="s">
        <v>82</v>
      </c>
      <c r="F322" s="1" t="s">
        <v>75</v>
      </c>
      <c r="G322" s="3">
        <v>190.46</v>
      </c>
      <c r="H322" s="9" t="s">
        <v>190</v>
      </c>
      <c r="I322" s="9" t="s">
        <v>190</v>
      </c>
      <c r="J322" s="13">
        <f t="shared" si="8"/>
        <v>0</v>
      </c>
      <c r="K322" s="14">
        <f t="shared" si="9"/>
        <v>0</v>
      </c>
    </row>
    <row r="323" spans="3:12" x14ac:dyDescent="0.25">
      <c r="C323" s="9" t="s">
        <v>77</v>
      </c>
      <c r="D323" s="2">
        <v>571070</v>
      </c>
      <c r="E323" s="1" t="s">
        <v>82</v>
      </c>
      <c r="F323" s="1" t="s">
        <v>75</v>
      </c>
      <c r="G323" s="3">
        <v>571.61</v>
      </c>
      <c r="H323" s="9" t="s">
        <v>190</v>
      </c>
      <c r="I323" s="9" t="s">
        <v>190</v>
      </c>
      <c r="J323" s="13">
        <f t="shared" si="8"/>
        <v>0</v>
      </c>
      <c r="K323" s="14">
        <f t="shared" si="9"/>
        <v>0</v>
      </c>
    </row>
    <row r="324" spans="3:12" x14ac:dyDescent="0.25">
      <c r="C324" s="9" t="s">
        <v>77</v>
      </c>
      <c r="D324" s="2">
        <v>570980</v>
      </c>
      <c r="E324" s="1" t="s">
        <v>82</v>
      </c>
      <c r="F324" s="1" t="s">
        <v>75</v>
      </c>
      <c r="G324" s="3">
        <v>4198.8500000000004</v>
      </c>
      <c r="H324" s="9" t="s">
        <v>190</v>
      </c>
      <c r="I324" s="9" t="s">
        <v>190</v>
      </c>
      <c r="J324" s="13">
        <f t="shared" si="8"/>
        <v>0</v>
      </c>
      <c r="K324" s="14">
        <f t="shared" si="9"/>
        <v>0</v>
      </c>
    </row>
    <row r="325" spans="3:12" x14ac:dyDescent="0.25">
      <c r="C325" s="9" t="s">
        <v>190</v>
      </c>
      <c r="D325" s="2">
        <v>35905</v>
      </c>
      <c r="E325" s="1" t="s">
        <v>186</v>
      </c>
      <c r="F325" s="1" t="s">
        <v>187</v>
      </c>
      <c r="G325" s="3">
        <v>24.59</v>
      </c>
      <c r="H325" s="9" t="s">
        <v>190</v>
      </c>
      <c r="I325" s="9" t="s">
        <v>190</v>
      </c>
      <c r="J325" s="13">
        <f t="shared" si="8"/>
        <v>0</v>
      </c>
      <c r="K325" s="14">
        <f t="shared" si="9"/>
        <v>0</v>
      </c>
    </row>
    <row r="326" spans="3:12" x14ac:dyDescent="0.25">
      <c r="C326" s="9" t="s">
        <v>190</v>
      </c>
      <c r="D326" s="2">
        <v>35904</v>
      </c>
      <c r="E326" s="1" t="s">
        <v>186</v>
      </c>
      <c r="F326" s="1" t="s">
        <v>187</v>
      </c>
      <c r="G326" s="3">
        <v>4.6900000000000004</v>
      </c>
      <c r="H326" s="9" t="s">
        <v>190</v>
      </c>
      <c r="I326" s="9" t="s">
        <v>190</v>
      </c>
      <c r="J326" s="13">
        <f t="shared" si="8"/>
        <v>0</v>
      </c>
      <c r="K326" s="14">
        <f t="shared" si="9"/>
        <v>0</v>
      </c>
    </row>
    <row r="327" spans="3:12" x14ac:dyDescent="0.25">
      <c r="C327" s="9" t="s">
        <v>190</v>
      </c>
      <c r="D327" s="2">
        <v>35167</v>
      </c>
      <c r="E327" s="1" t="s">
        <v>188</v>
      </c>
      <c r="F327" s="1" t="s">
        <v>189</v>
      </c>
      <c r="G327" s="3">
        <v>6.39</v>
      </c>
      <c r="H327" s="9" t="s">
        <v>190</v>
      </c>
      <c r="I327" s="9" t="s">
        <v>190</v>
      </c>
      <c r="J327" s="13">
        <f t="shared" si="8"/>
        <v>0</v>
      </c>
      <c r="K327" s="14">
        <f t="shared" si="9"/>
        <v>0</v>
      </c>
    </row>
    <row r="328" spans="3:12" x14ac:dyDescent="0.25">
      <c r="C328" s="9" t="s">
        <v>190</v>
      </c>
      <c r="D328" s="2">
        <v>35164</v>
      </c>
      <c r="E328" s="1" t="s">
        <v>188</v>
      </c>
      <c r="F328" s="1" t="s">
        <v>189</v>
      </c>
      <c r="G328" s="3">
        <v>91.64</v>
      </c>
      <c r="H328" s="9" t="s">
        <v>190</v>
      </c>
      <c r="I328" s="9" t="s">
        <v>190</v>
      </c>
      <c r="J328" s="13">
        <f t="shared" ref="J328:J391" si="10">IF(OR(H328=0,I328=0),0,I328-H328)</f>
        <v>0</v>
      </c>
      <c r="K328" s="14">
        <f t="shared" ref="K328:K391" si="11">G328*J328</f>
        <v>0</v>
      </c>
    </row>
    <row r="329" spans="3:12" x14ac:dyDescent="0.25">
      <c r="C329" s="9" t="s">
        <v>190</v>
      </c>
      <c r="D329" s="2">
        <v>35168</v>
      </c>
      <c r="E329" s="1" t="s">
        <v>188</v>
      </c>
      <c r="F329" s="1" t="s">
        <v>189</v>
      </c>
      <c r="G329" s="3">
        <v>477.21</v>
      </c>
      <c r="H329" s="9" t="s">
        <v>190</v>
      </c>
      <c r="I329" s="9" t="s">
        <v>190</v>
      </c>
      <c r="J329" s="13">
        <f t="shared" si="10"/>
        <v>0</v>
      </c>
      <c r="K329" s="14">
        <f t="shared" si="11"/>
        <v>0</v>
      </c>
    </row>
    <row r="330" spans="3:12" x14ac:dyDescent="0.25">
      <c r="C330" s="9" t="s">
        <v>190</v>
      </c>
      <c r="D330" s="2">
        <v>35163</v>
      </c>
      <c r="E330" s="1" t="s">
        <v>188</v>
      </c>
      <c r="F330" s="1" t="s">
        <v>189</v>
      </c>
      <c r="G330" s="3">
        <v>70.569999999999993</v>
      </c>
      <c r="H330" s="9" t="s">
        <v>190</v>
      </c>
      <c r="I330" s="9" t="s">
        <v>190</v>
      </c>
      <c r="J330" s="13">
        <f t="shared" si="10"/>
        <v>0</v>
      </c>
      <c r="K330" s="14">
        <f t="shared" si="11"/>
        <v>0</v>
      </c>
    </row>
    <row r="331" spans="3:12" x14ac:dyDescent="0.25">
      <c r="C331" s="9" t="s">
        <v>232</v>
      </c>
      <c r="D331" s="2">
        <v>205409</v>
      </c>
      <c r="E331" s="1" t="s">
        <v>8</v>
      </c>
      <c r="F331" s="1" t="s">
        <v>10</v>
      </c>
      <c r="G331" s="3">
        <v>5390.03</v>
      </c>
      <c r="H331" s="9" t="s">
        <v>275</v>
      </c>
      <c r="I331" s="9" t="s">
        <v>275</v>
      </c>
      <c r="J331" s="13">
        <f t="shared" si="10"/>
        <v>0</v>
      </c>
      <c r="K331" s="14">
        <f t="shared" si="11"/>
        <v>0</v>
      </c>
    </row>
    <row r="332" spans="3:12" x14ac:dyDescent="0.25">
      <c r="C332" s="9" t="s">
        <v>232</v>
      </c>
      <c r="D332" s="2">
        <v>205411</v>
      </c>
      <c r="E332" s="1" t="s">
        <v>8</v>
      </c>
      <c r="F332" s="1" t="s">
        <v>10</v>
      </c>
      <c r="G332" s="3">
        <v>2507.2800000000002</v>
      </c>
      <c r="H332" s="9" t="s">
        <v>275</v>
      </c>
      <c r="I332" s="9" t="s">
        <v>275</v>
      </c>
      <c r="J332" s="13">
        <f t="shared" si="10"/>
        <v>0</v>
      </c>
      <c r="K332" s="14">
        <f t="shared" si="11"/>
        <v>0</v>
      </c>
    </row>
    <row r="333" spans="3:12" x14ac:dyDescent="0.25">
      <c r="C333" s="9" t="s">
        <v>232</v>
      </c>
      <c r="D333" s="2">
        <v>205410</v>
      </c>
      <c r="E333" s="1" t="s">
        <v>8</v>
      </c>
      <c r="F333" s="1" t="s">
        <v>10</v>
      </c>
      <c r="G333" s="3">
        <v>1020.14</v>
      </c>
      <c r="H333" s="9" t="s">
        <v>275</v>
      </c>
      <c r="I333" s="9" t="s">
        <v>275</v>
      </c>
      <c r="J333" s="13">
        <f t="shared" si="10"/>
        <v>0</v>
      </c>
      <c r="K333" s="14">
        <f t="shared" si="11"/>
        <v>0</v>
      </c>
    </row>
    <row r="334" spans="3:12" x14ac:dyDescent="0.25">
      <c r="C334" s="28" t="s">
        <v>246</v>
      </c>
      <c r="D334" s="29">
        <v>200998</v>
      </c>
      <c r="E334" s="30" t="s">
        <v>223</v>
      </c>
      <c r="F334" s="30" t="s">
        <v>31</v>
      </c>
      <c r="G334" s="31">
        <v>303.08</v>
      </c>
      <c r="H334" s="28" t="s">
        <v>276</v>
      </c>
      <c r="I334" s="28" t="s">
        <v>277</v>
      </c>
      <c r="J334" s="13">
        <f t="shared" si="10"/>
        <v>-29</v>
      </c>
      <c r="K334" s="14">
        <f t="shared" si="11"/>
        <v>-8789.32</v>
      </c>
    </row>
    <row r="335" spans="3:12" x14ac:dyDescent="0.25">
      <c r="C335" s="36">
        <v>44900</v>
      </c>
      <c r="D335" s="34">
        <v>0</v>
      </c>
      <c r="E335" t="s">
        <v>371</v>
      </c>
      <c r="F335" s="4" t="s">
        <v>373</v>
      </c>
      <c r="G335" s="32">
        <v>300</v>
      </c>
      <c r="H335" s="36">
        <v>44900</v>
      </c>
      <c r="I335" s="36">
        <v>44900</v>
      </c>
      <c r="J335" s="13">
        <f t="shared" si="10"/>
        <v>0</v>
      </c>
      <c r="K335" s="14">
        <f t="shared" si="11"/>
        <v>0</v>
      </c>
    </row>
    <row r="336" spans="3:12" x14ac:dyDescent="0.25">
      <c r="C336" s="9" t="s">
        <v>13</v>
      </c>
      <c r="D336" s="2">
        <v>412022</v>
      </c>
      <c r="E336" s="1" t="s">
        <v>278</v>
      </c>
      <c r="F336" s="1" t="s">
        <v>19</v>
      </c>
      <c r="G336" s="3">
        <v>430</v>
      </c>
      <c r="H336" s="9" t="s">
        <v>190</v>
      </c>
      <c r="I336" s="9" t="s">
        <v>279</v>
      </c>
      <c r="J336" s="13">
        <f t="shared" si="10"/>
        <v>6</v>
      </c>
      <c r="K336" s="14">
        <f t="shared" si="11"/>
        <v>2580</v>
      </c>
    </row>
    <row r="337" spans="3:12" x14ac:dyDescent="0.25">
      <c r="C337" s="9" t="s">
        <v>4</v>
      </c>
      <c r="D337" s="2">
        <v>78</v>
      </c>
      <c r="E337" s="1" t="s">
        <v>45</v>
      </c>
      <c r="F337" s="1" t="s">
        <v>280</v>
      </c>
      <c r="G337" s="3">
        <v>2030.72</v>
      </c>
      <c r="H337" s="9" t="s">
        <v>198</v>
      </c>
      <c r="I337" s="9" t="s">
        <v>279</v>
      </c>
      <c r="J337" s="13">
        <f t="shared" si="10"/>
        <v>33</v>
      </c>
      <c r="K337" s="14">
        <f t="shared" si="11"/>
        <v>67013.759999999995</v>
      </c>
    </row>
    <row r="338" spans="3:12" x14ac:dyDescent="0.25">
      <c r="C338" s="9" t="s">
        <v>50</v>
      </c>
      <c r="D338" s="2">
        <v>220001</v>
      </c>
      <c r="E338" s="1" t="s">
        <v>281</v>
      </c>
      <c r="F338" s="1" t="s">
        <v>31</v>
      </c>
      <c r="G338" s="3">
        <v>280</v>
      </c>
      <c r="H338" s="9" t="s">
        <v>190</v>
      </c>
      <c r="I338" s="9" t="s">
        <v>279</v>
      </c>
      <c r="J338" s="13">
        <f t="shared" si="10"/>
        <v>6</v>
      </c>
      <c r="K338" s="14">
        <f t="shared" si="11"/>
        <v>1680</v>
      </c>
    </row>
    <row r="339" spans="3:12" x14ac:dyDescent="0.25">
      <c r="C339" s="9" t="s">
        <v>47</v>
      </c>
      <c r="D339" s="2">
        <v>261</v>
      </c>
      <c r="E339" s="1" t="s">
        <v>248</v>
      </c>
      <c r="F339" s="1" t="s">
        <v>249</v>
      </c>
      <c r="G339" s="3">
        <v>1814.49</v>
      </c>
      <c r="H339" s="9" t="s">
        <v>266</v>
      </c>
      <c r="I339" s="9" t="s">
        <v>279</v>
      </c>
      <c r="J339" s="13">
        <f t="shared" si="10"/>
        <v>31</v>
      </c>
      <c r="K339" s="14">
        <f t="shared" si="11"/>
        <v>56249.19</v>
      </c>
    </row>
    <row r="340" spans="3:12" x14ac:dyDescent="0.25">
      <c r="C340" s="9" t="s">
        <v>259</v>
      </c>
      <c r="D340" s="2">
        <v>268</v>
      </c>
      <c r="E340" s="1" t="s">
        <v>248</v>
      </c>
      <c r="F340" s="1" t="s">
        <v>249</v>
      </c>
      <c r="G340" s="3">
        <v>39</v>
      </c>
      <c r="H340" s="9" t="s">
        <v>239</v>
      </c>
      <c r="I340" s="9" t="s">
        <v>279</v>
      </c>
      <c r="J340" s="13">
        <f t="shared" si="10"/>
        <v>24</v>
      </c>
      <c r="K340" s="14">
        <f t="shared" si="11"/>
        <v>936</v>
      </c>
    </row>
    <row r="341" spans="3:12" x14ac:dyDescent="0.25">
      <c r="C341" s="9" t="s">
        <v>70</v>
      </c>
      <c r="D341" s="2">
        <v>12782</v>
      </c>
      <c r="E341" s="1" t="s">
        <v>46</v>
      </c>
      <c r="F341" s="1" t="s">
        <v>48</v>
      </c>
      <c r="G341" s="3">
        <v>1835</v>
      </c>
      <c r="H341" s="9" t="s">
        <v>190</v>
      </c>
      <c r="I341" s="9" t="s">
        <v>279</v>
      </c>
      <c r="J341" s="13">
        <f t="shared" si="10"/>
        <v>6</v>
      </c>
      <c r="K341" s="14">
        <f t="shared" si="11"/>
        <v>11010</v>
      </c>
    </row>
    <row r="342" spans="3:12" x14ac:dyDescent="0.25">
      <c r="C342" s="9" t="s">
        <v>91</v>
      </c>
      <c r="D342" s="2">
        <v>14122</v>
      </c>
      <c r="E342" s="1" t="s">
        <v>121</v>
      </c>
      <c r="F342" t="s">
        <v>346</v>
      </c>
      <c r="G342" s="3">
        <v>328.5</v>
      </c>
      <c r="H342" s="9" t="s">
        <v>260</v>
      </c>
      <c r="I342" s="9" t="s">
        <v>279</v>
      </c>
      <c r="J342" s="13">
        <f t="shared" si="10"/>
        <v>17</v>
      </c>
      <c r="K342" s="14">
        <f t="shared" si="11"/>
        <v>5584.5</v>
      </c>
      <c r="L342" s="42"/>
    </row>
    <row r="343" spans="3:12" x14ac:dyDescent="0.25">
      <c r="C343" s="9" t="s">
        <v>70</v>
      </c>
      <c r="D343" s="2">
        <v>53</v>
      </c>
      <c r="E343" s="1" t="s">
        <v>33</v>
      </c>
      <c r="F343" s="1" t="s">
        <v>34</v>
      </c>
      <c r="G343" s="3">
        <v>801.6</v>
      </c>
      <c r="H343" s="9" t="s">
        <v>70</v>
      </c>
      <c r="I343" s="9" t="s">
        <v>279</v>
      </c>
      <c r="J343" s="13">
        <f t="shared" si="10"/>
        <v>54</v>
      </c>
      <c r="K343" s="14">
        <f t="shared" si="11"/>
        <v>43286.400000000001</v>
      </c>
      <c r="L343" s="42"/>
    </row>
    <row r="344" spans="3:12" x14ac:dyDescent="0.25">
      <c r="C344" s="9" t="s">
        <v>80</v>
      </c>
      <c r="D344" s="2">
        <v>13076</v>
      </c>
      <c r="E344" s="1" t="s">
        <v>46</v>
      </c>
      <c r="F344" s="1" t="s">
        <v>48</v>
      </c>
      <c r="G344" s="3">
        <v>546.45000000000005</v>
      </c>
      <c r="H344" s="9" t="s">
        <v>190</v>
      </c>
      <c r="I344" s="9" t="s">
        <v>279</v>
      </c>
      <c r="J344" s="13">
        <f t="shared" si="10"/>
        <v>6</v>
      </c>
      <c r="K344" s="14">
        <f t="shared" si="11"/>
        <v>3278.7000000000003</v>
      </c>
      <c r="L344" s="42"/>
    </row>
    <row r="345" spans="3:12" x14ac:dyDescent="0.25">
      <c r="C345" s="9" t="s">
        <v>74</v>
      </c>
      <c r="D345" s="2">
        <v>2104</v>
      </c>
      <c r="E345" s="1" t="s">
        <v>40</v>
      </c>
      <c r="F345" s="1" t="s">
        <v>118</v>
      </c>
      <c r="G345" s="3">
        <v>553.29</v>
      </c>
      <c r="H345" s="9" t="s">
        <v>210</v>
      </c>
      <c r="I345" s="9" t="s">
        <v>279</v>
      </c>
      <c r="J345" s="13">
        <f t="shared" si="10"/>
        <v>22</v>
      </c>
      <c r="K345" s="14">
        <f t="shared" si="11"/>
        <v>12172.38</v>
      </c>
      <c r="L345" s="42"/>
    </row>
    <row r="346" spans="3:12" x14ac:dyDescent="0.25">
      <c r="C346" s="9" t="s">
        <v>237</v>
      </c>
      <c r="D346" s="2">
        <v>287</v>
      </c>
      <c r="E346" s="1" t="s">
        <v>248</v>
      </c>
      <c r="F346" s="1" t="s">
        <v>133</v>
      </c>
      <c r="G346" s="3">
        <v>165.59</v>
      </c>
      <c r="H346" s="9" t="s">
        <v>282</v>
      </c>
      <c r="I346" s="9" t="s">
        <v>279</v>
      </c>
      <c r="J346" s="13">
        <f t="shared" si="10"/>
        <v>9</v>
      </c>
      <c r="K346" s="14">
        <f t="shared" si="11"/>
        <v>1490.31</v>
      </c>
      <c r="L346" s="42"/>
    </row>
    <row r="347" spans="3:12" x14ac:dyDescent="0.25">
      <c r="C347" s="9" t="s">
        <v>140</v>
      </c>
      <c r="D347" s="2">
        <v>121018</v>
      </c>
      <c r="E347" s="1" t="s">
        <v>168</v>
      </c>
      <c r="F347" s="1" t="s">
        <v>75</v>
      </c>
      <c r="G347" s="3">
        <v>8820</v>
      </c>
      <c r="H347" s="9" t="s">
        <v>283</v>
      </c>
      <c r="I347" s="9" t="s">
        <v>279</v>
      </c>
      <c r="J347" s="13">
        <f t="shared" si="10"/>
        <v>10</v>
      </c>
      <c r="K347" s="14">
        <f t="shared" si="11"/>
        <v>88200</v>
      </c>
      <c r="L347" s="42"/>
    </row>
    <row r="348" spans="3:12" x14ac:dyDescent="0.25">
      <c r="C348" s="9" t="s">
        <v>193</v>
      </c>
      <c r="D348" s="2">
        <v>23</v>
      </c>
      <c r="E348" s="1" t="s">
        <v>36</v>
      </c>
      <c r="F348" s="1" t="s">
        <v>37</v>
      </c>
      <c r="G348" s="3">
        <v>1079.1199999999999</v>
      </c>
      <c r="H348" s="9" t="s">
        <v>193</v>
      </c>
      <c r="I348" s="9" t="s">
        <v>279</v>
      </c>
      <c r="J348" s="13">
        <f t="shared" si="10"/>
        <v>35</v>
      </c>
      <c r="K348" s="14">
        <f t="shared" si="11"/>
        <v>37769.199999999997</v>
      </c>
      <c r="L348" s="42"/>
    </row>
    <row r="349" spans="3:12" x14ac:dyDescent="0.25">
      <c r="C349" s="9" t="s">
        <v>192</v>
      </c>
      <c r="D349" s="2">
        <v>45</v>
      </c>
      <c r="E349" s="1" t="s">
        <v>38</v>
      </c>
      <c r="F349" s="1" t="s">
        <v>37</v>
      </c>
      <c r="G349" s="3">
        <v>1618.67</v>
      </c>
      <c r="H349" s="9" t="s">
        <v>192</v>
      </c>
      <c r="I349" s="9" t="s">
        <v>279</v>
      </c>
      <c r="J349" s="13">
        <f t="shared" si="10"/>
        <v>34</v>
      </c>
      <c r="K349" s="14">
        <f t="shared" si="11"/>
        <v>55034.78</v>
      </c>
      <c r="L349" s="42"/>
    </row>
    <row r="350" spans="3:12" x14ac:dyDescent="0.25">
      <c r="C350" s="9" t="s">
        <v>144</v>
      </c>
      <c r="D350" s="2">
        <v>146</v>
      </c>
      <c r="E350" s="1" t="s">
        <v>284</v>
      </c>
      <c r="F350" s="1" t="s">
        <v>19</v>
      </c>
      <c r="G350" s="3">
        <v>1080</v>
      </c>
      <c r="H350" s="9" t="s">
        <v>190</v>
      </c>
      <c r="I350" s="9" t="s">
        <v>279</v>
      </c>
      <c r="J350" s="13">
        <f t="shared" si="10"/>
        <v>6</v>
      </c>
      <c r="K350" s="14">
        <f t="shared" si="11"/>
        <v>6480</v>
      </c>
      <c r="L350" s="42"/>
    </row>
    <row r="351" spans="3:12" x14ac:dyDescent="0.25">
      <c r="C351" s="9" t="s">
        <v>254</v>
      </c>
      <c r="D351" s="2">
        <v>5300</v>
      </c>
      <c r="E351" s="1" t="s">
        <v>209</v>
      </c>
      <c r="F351" s="1" t="s">
        <v>211</v>
      </c>
      <c r="G351" s="3">
        <v>6947.2</v>
      </c>
      <c r="H351" s="9" t="s">
        <v>285</v>
      </c>
      <c r="I351" s="9" t="s">
        <v>279</v>
      </c>
      <c r="J351" s="13">
        <f t="shared" si="10"/>
        <v>-1</v>
      </c>
      <c r="K351" s="14">
        <f t="shared" si="11"/>
        <v>-6947.2</v>
      </c>
    </row>
    <row r="352" spans="3:12" x14ac:dyDescent="0.25">
      <c r="C352" s="9" t="s">
        <v>198</v>
      </c>
      <c r="D352" s="2">
        <v>220010</v>
      </c>
      <c r="E352" s="1" t="s">
        <v>281</v>
      </c>
      <c r="F352" s="1" t="s">
        <v>117</v>
      </c>
      <c r="G352" s="3">
        <v>180</v>
      </c>
      <c r="H352" s="9" t="s">
        <v>286</v>
      </c>
      <c r="I352" s="9" t="s">
        <v>279</v>
      </c>
      <c r="J352" s="13">
        <f t="shared" si="10"/>
        <v>3</v>
      </c>
      <c r="K352" s="14">
        <f t="shared" si="11"/>
        <v>540</v>
      </c>
    </row>
    <row r="353" spans="3:12" x14ac:dyDescent="0.25">
      <c r="C353" s="9" t="s">
        <v>190</v>
      </c>
      <c r="D353" s="2">
        <v>122</v>
      </c>
      <c r="E353" s="1" t="s">
        <v>52</v>
      </c>
      <c r="F353" s="1" t="s">
        <v>53</v>
      </c>
      <c r="G353" s="3">
        <v>4008</v>
      </c>
      <c r="H353" s="9" t="s">
        <v>190</v>
      </c>
      <c r="I353" s="9" t="s">
        <v>279</v>
      </c>
      <c r="J353" s="13">
        <f t="shared" si="10"/>
        <v>6</v>
      </c>
      <c r="K353" s="14">
        <f t="shared" si="11"/>
        <v>24048</v>
      </c>
    </row>
    <row r="354" spans="3:12" x14ac:dyDescent="0.25">
      <c r="C354" s="9" t="s">
        <v>263</v>
      </c>
      <c r="D354" s="2">
        <v>16</v>
      </c>
      <c r="E354" s="1" t="s">
        <v>287</v>
      </c>
      <c r="F354" t="s">
        <v>346</v>
      </c>
      <c r="G354" s="3">
        <v>350</v>
      </c>
      <c r="H354" s="9" t="s">
        <v>263</v>
      </c>
      <c r="I354" s="9" t="s">
        <v>279</v>
      </c>
      <c r="J354" s="13">
        <f t="shared" si="10"/>
        <v>7</v>
      </c>
      <c r="K354" s="14">
        <f t="shared" si="11"/>
        <v>2450</v>
      </c>
    </row>
    <row r="355" spans="3:12" x14ac:dyDescent="0.25">
      <c r="C355" s="9" t="s">
        <v>190</v>
      </c>
      <c r="D355" s="2">
        <v>4313</v>
      </c>
      <c r="E355" s="1" t="s">
        <v>288</v>
      </c>
      <c r="F355" s="1" t="s">
        <v>251</v>
      </c>
      <c r="G355" s="3">
        <v>1674</v>
      </c>
      <c r="H355" s="9" t="s">
        <v>275</v>
      </c>
      <c r="I355" s="9" t="s">
        <v>289</v>
      </c>
      <c r="J355" s="13">
        <f t="shared" si="10"/>
        <v>7</v>
      </c>
      <c r="K355" s="14">
        <f t="shared" si="11"/>
        <v>11718</v>
      </c>
    </row>
    <row r="356" spans="3:12" x14ac:dyDescent="0.25">
      <c r="C356" s="36">
        <v>44907</v>
      </c>
      <c r="D356" s="34">
        <v>0</v>
      </c>
      <c r="E356" s="39" t="s">
        <v>379</v>
      </c>
      <c r="F356" s="30" t="s">
        <v>381</v>
      </c>
      <c r="G356" s="32">
        <v>25</v>
      </c>
      <c r="H356" s="36">
        <v>44907</v>
      </c>
      <c r="I356" s="36">
        <v>44907</v>
      </c>
      <c r="J356" s="13">
        <f t="shared" si="10"/>
        <v>0</v>
      </c>
      <c r="K356" s="14">
        <f t="shared" si="11"/>
        <v>0</v>
      </c>
    </row>
    <row r="357" spans="3:12" x14ac:dyDescent="0.25">
      <c r="C357" s="9" t="s">
        <v>290</v>
      </c>
      <c r="D357" s="2">
        <v>62022</v>
      </c>
      <c r="E357" s="17" t="s">
        <v>291</v>
      </c>
      <c r="F357" s="1" t="s">
        <v>31</v>
      </c>
      <c r="G357" s="32">
        <v>178.04</v>
      </c>
      <c r="H357" s="33" t="s">
        <v>292</v>
      </c>
      <c r="I357" s="33" t="s">
        <v>292</v>
      </c>
      <c r="J357" s="13">
        <f t="shared" si="10"/>
        <v>0</v>
      </c>
      <c r="K357" s="14">
        <f t="shared" si="11"/>
        <v>0</v>
      </c>
    </row>
    <row r="358" spans="3:12" x14ac:dyDescent="0.25">
      <c r="C358" s="9" t="s">
        <v>290</v>
      </c>
      <c r="D358" s="2">
        <v>72022</v>
      </c>
      <c r="E358" s="17" t="s">
        <v>291</v>
      </c>
      <c r="F358" s="1" t="s">
        <v>31</v>
      </c>
      <c r="G358" s="32">
        <v>780.5</v>
      </c>
      <c r="H358" s="33" t="s">
        <v>292</v>
      </c>
      <c r="I358" s="33" t="s">
        <v>292</v>
      </c>
      <c r="J358" s="13">
        <f t="shared" si="10"/>
        <v>0</v>
      </c>
      <c r="K358" s="14">
        <f t="shared" si="11"/>
        <v>0</v>
      </c>
    </row>
    <row r="359" spans="3:12" x14ac:dyDescent="0.25">
      <c r="C359" s="9" t="s">
        <v>290</v>
      </c>
      <c r="D359" s="2">
        <v>52022</v>
      </c>
      <c r="E359" s="17" t="s">
        <v>291</v>
      </c>
      <c r="F359" s="1" t="s">
        <v>31</v>
      </c>
      <c r="G359" s="32">
        <v>618</v>
      </c>
      <c r="H359" s="33" t="s">
        <v>292</v>
      </c>
      <c r="I359" s="33" t="s">
        <v>292</v>
      </c>
      <c r="J359" s="13">
        <f t="shared" si="10"/>
        <v>0</v>
      </c>
      <c r="K359" s="14">
        <f t="shared" si="11"/>
        <v>0</v>
      </c>
    </row>
    <row r="360" spans="3:12" x14ac:dyDescent="0.25">
      <c r="C360" s="9" t="s">
        <v>59</v>
      </c>
      <c r="D360" s="2">
        <v>62022</v>
      </c>
      <c r="E360" s="17" t="s">
        <v>291</v>
      </c>
      <c r="F360" s="1" t="s">
        <v>31</v>
      </c>
      <c r="G360" s="32">
        <v>128</v>
      </c>
      <c r="H360" s="33" t="s">
        <v>292</v>
      </c>
      <c r="I360" s="33" t="s">
        <v>292</v>
      </c>
      <c r="J360" s="13">
        <f t="shared" si="10"/>
        <v>0</v>
      </c>
      <c r="K360" s="14">
        <f t="shared" si="11"/>
        <v>0</v>
      </c>
      <c r="L360" s="44"/>
    </row>
    <row r="361" spans="3:12" x14ac:dyDescent="0.25">
      <c r="C361" s="9" t="s">
        <v>59</v>
      </c>
      <c r="D361" s="2">
        <v>52022</v>
      </c>
      <c r="E361" s="17" t="s">
        <v>291</v>
      </c>
      <c r="F361" s="1" t="s">
        <v>31</v>
      </c>
      <c r="G361" s="32">
        <v>352</v>
      </c>
      <c r="H361" s="33" t="s">
        <v>292</v>
      </c>
      <c r="I361" s="33" t="s">
        <v>292</v>
      </c>
      <c r="J361" s="13">
        <f t="shared" si="10"/>
        <v>0</v>
      </c>
      <c r="K361" s="14">
        <f t="shared" si="11"/>
        <v>0</v>
      </c>
    </row>
    <row r="362" spans="3:12" x14ac:dyDescent="0.25">
      <c r="C362" s="9" t="s">
        <v>59</v>
      </c>
      <c r="D362" s="2">
        <v>32022</v>
      </c>
      <c r="E362" s="17" t="s">
        <v>291</v>
      </c>
      <c r="F362" s="1" t="s">
        <v>31</v>
      </c>
      <c r="G362" s="32">
        <v>1561</v>
      </c>
      <c r="H362" s="33" t="s">
        <v>292</v>
      </c>
      <c r="I362" s="33" t="s">
        <v>292</v>
      </c>
      <c r="J362" s="13">
        <f t="shared" si="10"/>
        <v>0</v>
      </c>
      <c r="K362" s="14">
        <f t="shared" si="11"/>
        <v>0</v>
      </c>
    </row>
    <row r="363" spans="3:12" x14ac:dyDescent="0.25">
      <c r="C363" s="9" t="s">
        <v>59</v>
      </c>
      <c r="D363" s="2">
        <v>42022</v>
      </c>
      <c r="E363" s="17" t="s">
        <v>291</v>
      </c>
      <c r="F363" s="1" t="s">
        <v>31</v>
      </c>
      <c r="G363" s="32">
        <v>880</v>
      </c>
      <c r="H363" s="33" t="s">
        <v>292</v>
      </c>
      <c r="I363" s="33" t="s">
        <v>292</v>
      </c>
      <c r="J363" s="13">
        <f t="shared" si="10"/>
        <v>0</v>
      </c>
      <c r="K363" s="14">
        <f t="shared" si="11"/>
        <v>0</v>
      </c>
    </row>
    <row r="364" spans="3:12" x14ac:dyDescent="0.25">
      <c r="C364" s="9" t="s">
        <v>59</v>
      </c>
      <c r="D364" s="2">
        <v>22022</v>
      </c>
      <c r="E364" s="17" t="s">
        <v>291</v>
      </c>
      <c r="F364" s="1" t="s">
        <v>31</v>
      </c>
      <c r="G364" s="32">
        <v>567.20000000000005</v>
      </c>
      <c r="H364" s="33" t="s">
        <v>292</v>
      </c>
      <c r="I364" s="33" t="s">
        <v>292</v>
      </c>
      <c r="J364" s="13">
        <f t="shared" si="10"/>
        <v>0</v>
      </c>
      <c r="K364" s="14">
        <f t="shared" si="11"/>
        <v>0</v>
      </c>
    </row>
    <row r="365" spans="3:12" x14ac:dyDescent="0.25">
      <c r="C365" s="9" t="s">
        <v>59</v>
      </c>
      <c r="D365" s="2">
        <v>12022</v>
      </c>
      <c r="E365" s="17" t="s">
        <v>291</v>
      </c>
      <c r="F365" s="1" t="s">
        <v>31</v>
      </c>
      <c r="G365" s="32">
        <v>246</v>
      </c>
      <c r="H365" s="33" t="s">
        <v>292</v>
      </c>
      <c r="I365" s="33" t="s">
        <v>292</v>
      </c>
      <c r="J365" s="13">
        <f t="shared" si="10"/>
        <v>0</v>
      </c>
      <c r="K365" s="14">
        <f t="shared" si="11"/>
        <v>0</v>
      </c>
    </row>
    <row r="366" spans="3:12" x14ac:dyDescent="0.25">
      <c r="C366" s="9" t="s">
        <v>292</v>
      </c>
      <c r="D366" s="2">
        <v>58</v>
      </c>
      <c r="E366" s="17" t="s">
        <v>252</v>
      </c>
      <c r="F366" s="15" t="s">
        <v>348</v>
      </c>
      <c r="G366" s="3">
        <v>832</v>
      </c>
      <c r="H366" s="9" t="s">
        <v>292</v>
      </c>
      <c r="I366" s="9" t="s">
        <v>293</v>
      </c>
      <c r="J366" s="13">
        <f t="shared" si="10"/>
        <v>1</v>
      </c>
      <c r="K366" s="14">
        <f t="shared" si="11"/>
        <v>832</v>
      </c>
    </row>
    <row r="367" spans="3:12" x14ac:dyDescent="0.25">
      <c r="C367" s="9" t="s">
        <v>190</v>
      </c>
      <c r="D367" s="2">
        <v>597980</v>
      </c>
      <c r="E367" s="1" t="s">
        <v>82</v>
      </c>
      <c r="F367" s="1" t="s">
        <v>75</v>
      </c>
      <c r="G367" s="3">
        <v>17586.400000000001</v>
      </c>
      <c r="H367" s="9" t="s">
        <v>233</v>
      </c>
      <c r="I367" s="9" t="s">
        <v>233</v>
      </c>
      <c r="J367" s="13">
        <f t="shared" si="10"/>
        <v>0</v>
      </c>
      <c r="K367" s="14">
        <f t="shared" si="11"/>
        <v>0</v>
      </c>
    </row>
    <row r="368" spans="3:12" x14ac:dyDescent="0.25">
      <c r="C368" s="9" t="s">
        <v>190</v>
      </c>
      <c r="D368" s="2">
        <v>597981</v>
      </c>
      <c r="E368" s="1" t="s">
        <v>82</v>
      </c>
      <c r="F368" s="1" t="s">
        <v>75</v>
      </c>
      <c r="G368" s="3">
        <v>3531.38</v>
      </c>
      <c r="H368" s="9" t="s">
        <v>233</v>
      </c>
      <c r="I368" s="9" t="s">
        <v>233</v>
      </c>
      <c r="J368" s="13">
        <f t="shared" si="10"/>
        <v>0</v>
      </c>
      <c r="K368" s="14">
        <f t="shared" si="11"/>
        <v>0</v>
      </c>
    </row>
    <row r="369" spans="3:12" x14ac:dyDescent="0.25">
      <c r="C369" s="9" t="s">
        <v>190</v>
      </c>
      <c r="D369" s="2">
        <v>598067</v>
      </c>
      <c r="E369" s="1" t="s">
        <v>82</v>
      </c>
      <c r="F369" s="1" t="s">
        <v>75</v>
      </c>
      <c r="G369" s="3">
        <v>418.92</v>
      </c>
      <c r="H369" s="9" t="s">
        <v>233</v>
      </c>
      <c r="I369" s="9" t="s">
        <v>233</v>
      </c>
      <c r="J369" s="13">
        <f t="shared" si="10"/>
        <v>0</v>
      </c>
      <c r="K369" s="14">
        <f t="shared" si="11"/>
        <v>0</v>
      </c>
    </row>
    <row r="370" spans="3:12" x14ac:dyDescent="0.25">
      <c r="C370" s="9" t="s">
        <v>190</v>
      </c>
      <c r="D370" s="2">
        <v>598240</v>
      </c>
      <c r="E370" s="1" t="s">
        <v>82</v>
      </c>
      <c r="F370" s="1" t="s">
        <v>75</v>
      </c>
      <c r="G370" s="3">
        <v>56.72</v>
      </c>
      <c r="H370" s="9" t="s">
        <v>233</v>
      </c>
      <c r="I370" s="9" t="s">
        <v>233</v>
      </c>
      <c r="J370" s="13">
        <f t="shared" si="10"/>
        <v>0</v>
      </c>
      <c r="K370" s="14">
        <f t="shared" si="11"/>
        <v>0</v>
      </c>
    </row>
    <row r="371" spans="3:12" x14ac:dyDescent="0.25">
      <c r="C371" s="9" t="s">
        <v>294</v>
      </c>
      <c r="D371" s="2">
        <v>7631</v>
      </c>
      <c r="E371" s="1" t="s">
        <v>295</v>
      </c>
      <c r="F371" s="1" t="s">
        <v>296</v>
      </c>
      <c r="G371" s="3">
        <v>26052.400000000001</v>
      </c>
      <c r="H371" s="9" t="s">
        <v>292</v>
      </c>
      <c r="I371" s="9" t="s">
        <v>233</v>
      </c>
      <c r="J371" s="13">
        <f t="shared" si="10"/>
        <v>2</v>
      </c>
      <c r="K371" s="14">
        <f t="shared" si="11"/>
        <v>52104.800000000003</v>
      </c>
    </row>
    <row r="372" spans="3:12" x14ac:dyDescent="0.25">
      <c r="C372" s="9" t="s">
        <v>297</v>
      </c>
      <c r="D372" s="2">
        <v>21</v>
      </c>
      <c r="E372" s="1" t="s">
        <v>298</v>
      </c>
      <c r="F372" s="1" t="s">
        <v>299</v>
      </c>
      <c r="G372" s="3">
        <v>2800.04</v>
      </c>
      <c r="H372" s="9" t="s">
        <v>297</v>
      </c>
      <c r="I372" s="9" t="s">
        <v>297</v>
      </c>
      <c r="J372" s="13">
        <f t="shared" si="10"/>
        <v>0</v>
      </c>
      <c r="K372" s="14">
        <f t="shared" si="11"/>
        <v>0</v>
      </c>
    </row>
    <row r="373" spans="3:12" x14ac:dyDescent="0.25">
      <c r="C373" s="9" t="s">
        <v>297</v>
      </c>
      <c r="D373" s="2">
        <v>33</v>
      </c>
      <c r="E373" s="1" t="s">
        <v>300</v>
      </c>
      <c r="F373" s="1" t="s">
        <v>299</v>
      </c>
      <c r="G373" s="3">
        <v>2875.53</v>
      </c>
      <c r="H373" s="9" t="s">
        <v>297</v>
      </c>
      <c r="I373" s="9" t="s">
        <v>297</v>
      </c>
      <c r="J373" s="13">
        <f t="shared" si="10"/>
        <v>0</v>
      </c>
      <c r="K373" s="14">
        <f t="shared" si="11"/>
        <v>0</v>
      </c>
    </row>
    <row r="374" spans="3:12" x14ac:dyDescent="0.25">
      <c r="C374" s="9" t="s">
        <v>13</v>
      </c>
      <c r="D374" s="2">
        <v>22322</v>
      </c>
      <c r="E374" s="1" t="s">
        <v>301</v>
      </c>
      <c r="F374" s="1" t="s">
        <v>92</v>
      </c>
      <c r="G374" s="3">
        <v>8040.15</v>
      </c>
      <c r="H374" s="9" t="s">
        <v>161</v>
      </c>
      <c r="I374" s="9" t="s">
        <v>297</v>
      </c>
      <c r="J374" s="13">
        <f t="shared" si="10"/>
        <v>51</v>
      </c>
      <c r="K374" s="14">
        <f t="shared" si="11"/>
        <v>410047.64999999997</v>
      </c>
    </row>
    <row r="375" spans="3:12" x14ac:dyDescent="0.25">
      <c r="C375" s="9" t="s">
        <v>50</v>
      </c>
      <c r="D375" s="2">
        <v>229838</v>
      </c>
      <c r="E375" s="17" t="s">
        <v>79</v>
      </c>
      <c r="F375" s="1" t="s">
        <v>269</v>
      </c>
      <c r="G375" s="32">
        <v>1500</v>
      </c>
      <c r="H375" s="33" t="s">
        <v>253</v>
      </c>
      <c r="I375" s="33" t="s">
        <v>297</v>
      </c>
      <c r="J375" s="13">
        <f t="shared" si="10"/>
        <v>44</v>
      </c>
      <c r="K375" s="14">
        <f t="shared" si="11"/>
        <v>66000</v>
      </c>
    </row>
    <row r="376" spans="3:12" x14ac:dyDescent="0.25">
      <c r="C376" s="9" t="s">
        <v>144</v>
      </c>
      <c r="D376" s="2">
        <v>281</v>
      </c>
      <c r="E376" s="1" t="s">
        <v>180</v>
      </c>
      <c r="F376" s="1" t="s">
        <v>31</v>
      </c>
      <c r="G376" s="3">
        <v>860.05</v>
      </c>
      <c r="H376" s="9" t="s">
        <v>190</v>
      </c>
      <c r="I376" s="9" t="s">
        <v>297</v>
      </c>
      <c r="J376" s="13">
        <f t="shared" si="10"/>
        <v>20</v>
      </c>
      <c r="K376" s="14">
        <f t="shared" si="11"/>
        <v>17201</v>
      </c>
      <c r="L376" s="42"/>
    </row>
    <row r="377" spans="3:12" x14ac:dyDescent="0.25">
      <c r="C377" s="9" t="s">
        <v>144</v>
      </c>
      <c r="D377" s="2">
        <v>282</v>
      </c>
      <c r="E377" s="1" t="s">
        <v>180</v>
      </c>
      <c r="F377" s="1" t="s">
        <v>31</v>
      </c>
      <c r="G377" s="3">
        <v>2086.7399999999998</v>
      </c>
      <c r="H377" s="9" t="s">
        <v>190</v>
      </c>
      <c r="I377" s="9" t="s">
        <v>297</v>
      </c>
      <c r="J377" s="13">
        <f t="shared" si="10"/>
        <v>20</v>
      </c>
      <c r="K377" s="14">
        <f t="shared" si="11"/>
        <v>41734.799999999996</v>
      </c>
      <c r="L377" s="42"/>
    </row>
    <row r="378" spans="3:12" x14ac:dyDescent="0.25">
      <c r="C378" s="9" t="s">
        <v>302</v>
      </c>
      <c r="D378" s="2">
        <v>6922</v>
      </c>
      <c r="E378" s="1" t="s">
        <v>303</v>
      </c>
      <c r="F378" t="s">
        <v>346</v>
      </c>
      <c r="G378" s="3">
        <v>650</v>
      </c>
      <c r="H378" s="9" t="s">
        <v>302</v>
      </c>
      <c r="I378" s="9" t="s">
        <v>297</v>
      </c>
      <c r="J378" s="13">
        <f t="shared" si="10"/>
        <v>4</v>
      </c>
      <c r="K378" s="14">
        <f t="shared" si="11"/>
        <v>2600</v>
      </c>
      <c r="L378" s="42"/>
    </row>
    <row r="379" spans="3:12" x14ac:dyDescent="0.25">
      <c r="C379" s="9" t="s">
        <v>204</v>
      </c>
      <c r="D379" s="2">
        <v>7022</v>
      </c>
      <c r="E379" s="1" t="s">
        <v>303</v>
      </c>
      <c r="F379" t="s">
        <v>346</v>
      </c>
      <c r="G379" s="3">
        <v>820</v>
      </c>
      <c r="H379" s="9" t="s">
        <v>297</v>
      </c>
      <c r="I379" s="9" t="s">
        <v>297</v>
      </c>
      <c r="J379" s="13">
        <f t="shared" si="10"/>
        <v>0</v>
      </c>
      <c r="K379" s="14">
        <f t="shared" si="11"/>
        <v>0</v>
      </c>
      <c r="L379" s="42"/>
    </row>
    <row r="380" spans="3:12" x14ac:dyDescent="0.25">
      <c r="C380" s="9" t="s">
        <v>304</v>
      </c>
      <c r="D380" s="2">
        <v>2022</v>
      </c>
      <c r="E380" s="1" t="s">
        <v>305</v>
      </c>
      <c r="F380" s="1" t="s">
        <v>20</v>
      </c>
      <c r="G380" s="3">
        <v>32113.24</v>
      </c>
      <c r="H380" s="9" t="s">
        <v>294</v>
      </c>
      <c r="I380" s="9" t="s">
        <v>306</v>
      </c>
      <c r="J380" s="13">
        <f t="shared" si="10"/>
        <v>-2</v>
      </c>
      <c r="K380" s="14">
        <f t="shared" si="11"/>
        <v>-64226.48</v>
      </c>
      <c r="L380" s="42"/>
    </row>
    <row r="381" spans="3:12" x14ac:dyDescent="0.25">
      <c r="C381" s="9" t="s">
        <v>234</v>
      </c>
      <c r="D381" s="2">
        <v>8</v>
      </c>
      <c r="E381" s="1" t="s">
        <v>72</v>
      </c>
      <c r="F381" s="15" t="s">
        <v>354</v>
      </c>
      <c r="G381" s="3">
        <v>600</v>
      </c>
      <c r="H381" s="9" t="s">
        <v>307</v>
      </c>
      <c r="I381" s="9" t="s">
        <v>294</v>
      </c>
      <c r="J381" s="13">
        <f t="shared" si="10"/>
        <v>-4</v>
      </c>
      <c r="K381" s="14">
        <f t="shared" si="11"/>
        <v>-2400</v>
      </c>
      <c r="L381" s="42"/>
    </row>
    <row r="382" spans="3:12" x14ac:dyDescent="0.25">
      <c r="C382" s="9" t="s">
        <v>192</v>
      </c>
      <c r="D382" s="2">
        <v>28</v>
      </c>
      <c r="E382" s="1" t="s">
        <v>308</v>
      </c>
      <c r="F382" s="1" t="s">
        <v>37</v>
      </c>
      <c r="G382" s="3">
        <v>2102.0700000000002</v>
      </c>
      <c r="H382" s="9" t="s">
        <v>192</v>
      </c>
      <c r="I382" s="9" t="s">
        <v>294</v>
      </c>
      <c r="J382" s="13">
        <f t="shared" si="10"/>
        <v>51</v>
      </c>
      <c r="K382" s="14">
        <f t="shared" si="11"/>
        <v>107205.57</v>
      </c>
      <c r="L382" s="42"/>
    </row>
    <row r="383" spans="3:12" x14ac:dyDescent="0.25">
      <c r="C383" s="9" t="s">
        <v>210</v>
      </c>
      <c r="D383" s="2">
        <v>61</v>
      </c>
      <c r="E383" s="1" t="s">
        <v>33</v>
      </c>
      <c r="F383" s="1" t="s">
        <v>34</v>
      </c>
      <c r="G383" s="3">
        <v>801.6</v>
      </c>
      <c r="H383" s="9" t="s">
        <v>210</v>
      </c>
      <c r="I383" s="9" t="s">
        <v>294</v>
      </c>
      <c r="J383" s="13">
        <f t="shared" si="10"/>
        <v>39</v>
      </c>
      <c r="K383" s="14">
        <f t="shared" si="11"/>
        <v>31262.400000000001</v>
      </c>
    </row>
    <row r="384" spans="3:12" x14ac:dyDescent="0.25">
      <c r="C384" s="9" t="s">
        <v>196</v>
      </c>
      <c r="D384" s="2">
        <v>273</v>
      </c>
      <c r="E384" s="1" t="s">
        <v>66</v>
      </c>
      <c r="F384" s="15" t="s">
        <v>360</v>
      </c>
      <c r="G384" s="3">
        <v>250</v>
      </c>
      <c r="H384" s="9" t="s">
        <v>196</v>
      </c>
      <c r="I384" s="9" t="s">
        <v>294</v>
      </c>
      <c r="J384" s="13">
        <f t="shared" si="10"/>
        <v>31</v>
      </c>
      <c r="K384" s="14">
        <f t="shared" si="11"/>
        <v>7750</v>
      </c>
    </row>
    <row r="385" spans="3:12" x14ac:dyDescent="0.25">
      <c r="C385" s="9" t="s">
        <v>262</v>
      </c>
      <c r="D385" s="2">
        <v>17859</v>
      </c>
      <c r="E385" s="1" t="s">
        <v>309</v>
      </c>
      <c r="F385" s="15" t="s">
        <v>363</v>
      </c>
      <c r="G385" s="3">
        <v>4642</v>
      </c>
      <c r="H385" s="9" t="s">
        <v>262</v>
      </c>
      <c r="I385" s="9" t="s">
        <v>294</v>
      </c>
      <c r="J385" s="13">
        <f t="shared" si="10"/>
        <v>25</v>
      </c>
      <c r="K385" s="14">
        <f t="shared" si="11"/>
        <v>116050</v>
      </c>
      <c r="L385" s="42"/>
    </row>
    <row r="386" spans="3:12" x14ac:dyDescent="0.25">
      <c r="C386" s="9" t="s">
        <v>190</v>
      </c>
      <c r="D386" s="2">
        <v>25</v>
      </c>
      <c r="E386" s="1" t="s">
        <v>147</v>
      </c>
      <c r="F386" s="15" t="s">
        <v>354</v>
      </c>
      <c r="G386" s="3">
        <v>1816.96</v>
      </c>
      <c r="H386" s="9" t="s">
        <v>310</v>
      </c>
      <c r="I386" s="9" t="s">
        <v>294</v>
      </c>
      <c r="J386" s="13">
        <f t="shared" si="10"/>
        <v>-7</v>
      </c>
      <c r="K386" s="14">
        <f t="shared" si="11"/>
        <v>-12718.720000000001</v>
      </c>
    </row>
    <row r="387" spans="3:12" x14ac:dyDescent="0.25">
      <c r="C387" s="9" t="s">
        <v>190</v>
      </c>
      <c r="D387" s="2">
        <v>28522</v>
      </c>
      <c r="E387" s="1" t="s">
        <v>131</v>
      </c>
      <c r="F387" s="15" t="s">
        <v>344</v>
      </c>
      <c r="G387" s="3">
        <v>890.67</v>
      </c>
      <c r="H387" s="9" t="s">
        <v>276</v>
      </c>
      <c r="I387" s="9" t="s">
        <v>294</v>
      </c>
      <c r="J387" s="13">
        <f t="shared" si="10"/>
        <v>-8</v>
      </c>
      <c r="K387" s="14">
        <f t="shared" si="11"/>
        <v>-7125.36</v>
      </c>
    </row>
    <row r="388" spans="3:12" x14ac:dyDescent="0.25">
      <c r="C388" s="9" t="s">
        <v>311</v>
      </c>
      <c r="D388" s="2">
        <v>53</v>
      </c>
      <c r="E388" s="1" t="s">
        <v>197</v>
      </c>
      <c r="F388" t="s">
        <v>352</v>
      </c>
      <c r="G388" s="3">
        <v>2271.1999999999998</v>
      </c>
      <c r="H388" s="9" t="s">
        <v>312</v>
      </c>
      <c r="I388" s="9" t="s">
        <v>294</v>
      </c>
      <c r="J388" s="13">
        <f t="shared" si="10"/>
        <v>-13</v>
      </c>
      <c r="K388" s="14">
        <f t="shared" si="11"/>
        <v>-29525.599999999999</v>
      </c>
    </row>
    <row r="389" spans="3:12" x14ac:dyDescent="0.25">
      <c r="C389" s="9" t="s">
        <v>313</v>
      </c>
      <c r="D389" s="2">
        <v>58</v>
      </c>
      <c r="E389" s="1" t="s">
        <v>314</v>
      </c>
      <c r="F389" s="15" t="s">
        <v>345</v>
      </c>
      <c r="G389" s="3">
        <v>4320.62</v>
      </c>
      <c r="H389" s="9" t="s">
        <v>315</v>
      </c>
      <c r="I389" s="9" t="s">
        <v>294</v>
      </c>
      <c r="J389" s="13">
        <f t="shared" si="10"/>
        <v>-20</v>
      </c>
      <c r="K389" s="14">
        <f t="shared" si="11"/>
        <v>-86412.4</v>
      </c>
    </row>
    <row r="390" spans="3:12" x14ac:dyDescent="0.25">
      <c r="C390" s="9" t="s">
        <v>204</v>
      </c>
      <c r="D390" s="2">
        <v>126</v>
      </c>
      <c r="E390" s="1" t="s">
        <v>52</v>
      </c>
      <c r="F390" s="1" t="s">
        <v>53</v>
      </c>
      <c r="G390" s="3">
        <v>4008</v>
      </c>
      <c r="H390" s="9" t="s">
        <v>204</v>
      </c>
      <c r="I390" s="9" t="s">
        <v>294</v>
      </c>
      <c r="J390" s="13">
        <f t="shared" si="10"/>
        <v>4</v>
      </c>
      <c r="K390" s="14">
        <f t="shared" si="11"/>
        <v>16032</v>
      </c>
    </row>
    <row r="391" spans="3:12" x14ac:dyDescent="0.25">
      <c r="C391" s="9" t="s">
        <v>21</v>
      </c>
      <c r="D391" s="2">
        <v>172022</v>
      </c>
      <c r="E391" s="1" t="s">
        <v>291</v>
      </c>
      <c r="F391" s="1" t="s">
        <v>31</v>
      </c>
      <c r="G391" s="3">
        <v>140</v>
      </c>
      <c r="H391" s="33" t="s">
        <v>292</v>
      </c>
      <c r="I391" s="33" t="s">
        <v>307</v>
      </c>
      <c r="J391" s="13">
        <f t="shared" si="10"/>
        <v>14</v>
      </c>
      <c r="K391" s="14">
        <f t="shared" si="11"/>
        <v>1960</v>
      </c>
    </row>
    <row r="392" spans="3:12" x14ac:dyDescent="0.25">
      <c r="C392" s="9" t="s">
        <v>21</v>
      </c>
      <c r="D392" s="2">
        <v>162022</v>
      </c>
      <c r="E392" s="1" t="s">
        <v>291</v>
      </c>
      <c r="F392" s="1" t="s">
        <v>31</v>
      </c>
      <c r="G392" s="3">
        <v>172.8</v>
      </c>
      <c r="H392" s="33" t="s">
        <v>292</v>
      </c>
      <c r="I392" s="33" t="s">
        <v>307</v>
      </c>
      <c r="J392" s="13">
        <f t="shared" ref="J392:J455" si="12">IF(OR(H392=0,I392=0),0,I392-H392)</f>
        <v>14</v>
      </c>
      <c r="K392" s="14">
        <f t="shared" ref="K392:K455" si="13">G392*J392</f>
        <v>2419.2000000000003</v>
      </c>
    </row>
    <row r="393" spans="3:12" x14ac:dyDescent="0.25">
      <c r="C393" s="9" t="s">
        <v>21</v>
      </c>
      <c r="D393" s="2">
        <v>152022</v>
      </c>
      <c r="E393" s="1" t="s">
        <v>291</v>
      </c>
      <c r="F393" s="1" t="s">
        <v>31</v>
      </c>
      <c r="G393" s="3">
        <v>288</v>
      </c>
      <c r="H393" s="33" t="s">
        <v>292</v>
      </c>
      <c r="I393" s="33" t="s">
        <v>307</v>
      </c>
      <c r="J393" s="13">
        <f t="shared" si="12"/>
        <v>14</v>
      </c>
      <c r="K393" s="14">
        <f t="shared" si="13"/>
        <v>4032</v>
      </c>
    </row>
    <row r="394" spans="3:12" x14ac:dyDescent="0.25">
      <c r="C394" s="9" t="s">
        <v>21</v>
      </c>
      <c r="D394" s="2">
        <v>142022</v>
      </c>
      <c r="E394" s="1" t="s">
        <v>291</v>
      </c>
      <c r="F394" s="1" t="s">
        <v>31</v>
      </c>
      <c r="G394" s="3">
        <v>424</v>
      </c>
      <c r="H394" s="33" t="s">
        <v>292</v>
      </c>
      <c r="I394" s="33" t="s">
        <v>307</v>
      </c>
      <c r="J394" s="13">
        <f t="shared" si="12"/>
        <v>14</v>
      </c>
      <c r="K394" s="14">
        <f t="shared" si="13"/>
        <v>5936</v>
      </c>
    </row>
    <row r="395" spans="3:12" x14ac:dyDescent="0.25">
      <c r="C395" s="9" t="s">
        <v>241</v>
      </c>
      <c r="D395" s="2">
        <v>162022</v>
      </c>
      <c r="E395" s="1" t="s">
        <v>291</v>
      </c>
      <c r="F395" s="1" t="s">
        <v>31</v>
      </c>
      <c r="G395" s="3">
        <v>400</v>
      </c>
      <c r="H395" s="33" t="s">
        <v>292</v>
      </c>
      <c r="I395" s="33" t="s">
        <v>307</v>
      </c>
      <c r="J395" s="13">
        <f t="shared" si="12"/>
        <v>14</v>
      </c>
      <c r="K395" s="14">
        <f t="shared" si="13"/>
        <v>5600</v>
      </c>
    </row>
    <row r="396" spans="3:12" x14ac:dyDescent="0.25">
      <c r="C396" s="9" t="s">
        <v>29</v>
      </c>
      <c r="D396" s="2">
        <v>542022</v>
      </c>
      <c r="E396" s="1" t="s">
        <v>291</v>
      </c>
      <c r="F396" s="1" t="s">
        <v>31</v>
      </c>
      <c r="G396" s="3">
        <v>977.8</v>
      </c>
      <c r="H396" s="33" t="s">
        <v>292</v>
      </c>
      <c r="I396" s="33" t="s">
        <v>307</v>
      </c>
      <c r="J396" s="13">
        <f t="shared" si="12"/>
        <v>14</v>
      </c>
      <c r="K396" s="14">
        <f t="shared" si="13"/>
        <v>13689.199999999999</v>
      </c>
    </row>
    <row r="397" spans="3:12" x14ac:dyDescent="0.25">
      <c r="C397" s="9" t="s">
        <v>29</v>
      </c>
      <c r="D397" s="2">
        <v>532022</v>
      </c>
      <c r="E397" s="1" t="s">
        <v>291</v>
      </c>
      <c r="F397" s="1" t="s">
        <v>31</v>
      </c>
      <c r="G397" s="3">
        <v>518.48</v>
      </c>
      <c r="H397" s="33" t="s">
        <v>292</v>
      </c>
      <c r="I397" s="33" t="s">
        <v>307</v>
      </c>
      <c r="J397" s="13">
        <f t="shared" si="12"/>
        <v>14</v>
      </c>
      <c r="K397" s="14">
        <f t="shared" si="13"/>
        <v>7258.72</v>
      </c>
    </row>
    <row r="398" spans="3:12" x14ac:dyDescent="0.25">
      <c r="C398" s="9" t="s">
        <v>93</v>
      </c>
      <c r="D398" s="2">
        <v>14</v>
      </c>
      <c r="E398" s="1" t="s">
        <v>97</v>
      </c>
      <c r="F398" s="1" t="s">
        <v>19</v>
      </c>
      <c r="G398" s="3">
        <v>58</v>
      </c>
      <c r="H398" s="9" t="s">
        <v>190</v>
      </c>
      <c r="I398" s="9" t="s">
        <v>307</v>
      </c>
      <c r="J398" s="13">
        <f t="shared" si="12"/>
        <v>27</v>
      </c>
      <c r="K398" s="14">
        <f t="shared" si="13"/>
        <v>1566</v>
      </c>
    </row>
    <row r="399" spans="3:12" x14ac:dyDescent="0.25">
      <c r="C399" s="9" t="s">
        <v>14</v>
      </c>
      <c r="D399" s="2">
        <v>15</v>
      </c>
      <c r="E399" s="1" t="s">
        <v>97</v>
      </c>
      <c r="F399" s="1" t="s">
        <v>316</v>
      </c>
      <c r="G399" s="3">
        <v>1000</v>
      </c>
      <c r="H399" s="9" t="s">
        <v>276</v>
      </c>
      <c r="I399" s="9" t="s">
        <v>307</v>
      </c>
      <c r="J399" s="13">
        <f t="shared" si="12"/>
        <v>-4</v>
      </c>
      <c r="K399" s="14">
        <f t="shared" si="13"/>
        <v>-4000</v>
      </c>
    </row>
    <row r="400" spans="3:12" x14ac:dyDescent="0.25">
      <c r="C400" s="9" t="s">
        <v>56</v>
      </c>
      <c r="D400" s="2">
        <v>223718</v>
      </c>
      <c r="E400" s="1" t="s">
        <v>245</v>
      </c>
      <c r="F400" s="1" t="s">
        <v>247</v>
      </c>
      <c r="G400" s="32">
        <v>1800</v>
      </c>
      <c r="H400" s="33" t="s">
        <v>198</v>
      </c>
      <c r="I400" s="33" t="s">
        <v>307</v>
      </c>
      <c r="J400" s="13">
        <f t="shared" si="12"/>
        <v>54</v>
      </c>
      <c r="K400" s="14">
        <f t="shared" si="13"/>
        <v>97200</v>
      </c>
    </row>
    <row r="401" spans="3:12" x14ac:dyDescent="0.25">
      <c r="C401" s="9" t="s">
        <v>13</v>
      </c>
      <c r="D401" s="2">
        <v>1249</v>
      </c>
      <c r="E401" s="1" t="s">
        <v>291</v>
      </c>
      <c r="F401" s="1" t="s">
        <v>31</v>
      </c>
      <c r="G401" s="3">
        <v>357.8</v>
      </c>
      <c r="H401" s="9" t="s">
        <v>190</v>
      </c>
      <c r="I401" s="9" t="s">
        <v>307</v>
      </c>
      <c r="J401" s="13">
        <f t="shared" si="12"/>
        <v>27</v>
      </c>
      <c r="K401" s="14">
        <f t="shared" si="13"/>
        <v>9660.6</v>
      </c>
    </row>
    <row r="402" spans="3:12" x14ac:dyDescent="0.25">
      <c r="C402" s="9" t="s">
        <v>13</v>
      </c>
      <c r="D402" s="2">
        <v>1250</v>
      </c>
      <c r="E402" s="1" t="s">
        <v>291</v>
      </c>
      <c r="F402" s="1" t="s">
        <v>31</v>
      </c>
      <c r="G402" s="3">
        <v>619</v>
      </c>
      <c r="H402" s="9" t="s">
        <v>190</v>
      </c>
      <c r="I402" s="9" t="s">
        <v>307</v>
      </c>
      <c r="J402" s="13">
        <f t="shared" si="12"/>
        <v>27</v>
      </c>
      <c r="K402" s="14">
        <f t="shared" si="13"/>
        <v>16713</v>
      </c>
    </row>
    <row r="403" spans="3:12" x14ac:dyDescent="0.25">
      <c r="C403" s="9" t="s">
        <v>13</v>
      </c>
      <c r="D403" s="2">
        <v>1251</v>
      </c>
      <c r="E403" s="1" t="s">
        <v>291</v>
      </c>
      <c r="F403" s="1" t="s">
        <v>31</v>
      </c>
      <c r="G403" s="3">
        <v>1304.55</v>
      </c>
      <c r="H403" s="9" t="s">
        <v>190</v>
      </c>
      <c r="I403" s="9" t="s">
        <v>307</v>
      </c>
      <c r="J403" s="13">
        <f t="shared" si="12"/>
        <v>27</v>
      </c>
      <c r="K403" s="14">
        <f t="shared" si="13"/>
        <v>35222.85</v>
      </c>
    </row>
    <row r="404" spans="3:12" x14ac:dyDescent="0.25">
      <c r="C404" s="9" t="s">
        <v>13</v>
      </c>
      <c r="D404" s="2">
        <v>1254</v>
      </c>
      <c r="E404" s="1" t="s">
        <v>291</v>
      </c>
      <c r="F404" s="1" t="s">
        <v>31</v>
      </c>
      <c r="G404" s="3">
        <v>272.8</v>
      </c>
      <c r="H404" s="9" t="s">
        <v>144</v>
      </c>
      <c r="I404" s="9" t="s">
        <v>307</v>
      </c>
      <c r="J404" s="13">
        <f t="shared" si="12"/>
        <v>57</v>
      </c>
      <c r="K404" s="14">
        <f t="shared" si="13"/>
        <v>15549.6</v>
      </c>
    </row>
    <row r="405" spans="3:12" x14ac:dyDescent="0.25">
      <c r="C405" s="9" t="s">
        <v>13</v>
      </c>
      <c r="D405" s="2">
        <v>1248</v>
      </c>
      <c r="E405" s="1" t="s">
        <v>291</v>
      </c>
      <c r="F405" s="1" t="s">
        <v>31</v>
      </c>
      <c r="G405" s="3">
        <v>1217.7</v>
      </c>
      <c r="H405" s="9" t="s">
        <v>144</v>
      </c>
      <c r="I405" s="9" t="s">
        <v>307</v>
      </c>
      <c r="J405" s="13">
        <f t="shared" si="12"/>
        <v>57</v>
      </c>
      <c r="K405" s="14">
        <f t="shared" si="13"/>
        <v>69408.900000000009</v>
      </c>
    </row>
    <row r="406" spans="3:12" x14ac:dyDescent="0.25">
      <c r="C406" s="9" t="s">
        <v>13</v>
      </c>
      <c r="D406" s="2">
        <v>1253</v>
      </c>
      <c r="E406" s="1" t="s">
        <v>291</v>
      </c>
      <c r="F406" s="1" t="s">
        <v>31</v>
      </c>
      <c r="G406" s="3">
        <v>140</v>
      </c>
      <c r="H406" s="9" t="s">
        <v>190</v>
      </c>
      <c r="I406" s="9" t="s">
        <v>307</v>
      </c>
      <c r="J406" s="13">
        <f t="shared" si="12"/>
        <v>27</v>
      </c>
      <c r="K406" s="14">
        <f t="shared" si="13"/>
        <v>3780</v>
      </c>
    </row>
    <row r="407" spans="3:12" x14ac:dyDescent="0.25">
      <c r="C407" s="9" t="s">
        <v>13</v>
      </c>
      <c r="D407" s="2">
        <v>1252</v>
      </c>
      <c r="E407" s="1" t="s">
        <v>291</v>
      </c>
      <c r="F407" s="1" t="s">
        <v>31</v>
      </c>
      <c r="G407" s="3">
        <v>105</v>
      </c>
      <c r="H407" s="9" t="s">
        <v>190</v>
      </c>
      <c r="I407" s="9" t="s">
        <v>307</v>
      </c>
      <c r="J407" s="13">
        <f t="shared" si="12"/>
        <v>27</v>
      </c>
      <c r="K407" s="14">
        <f t="shared" si="13"/>
        <v>2835</v>
      </c>
      <c r="L407" s="42"/>
    </row>
    <row r="408" spans="3:12" x14ac:dyDescent="0.25">
      <c r="C408" s="9" t="s">
        <v>13</v>
      </c>
      <c r="D408" s="2">
        <v>1309</v>
      </c>
      <c r="E408" s="1" t="s">
        <v>291</v>
      </c>
      <c r="F408" s="1" t="s">
        <v>31</v>
      </c>
      <c r="G408" s="3">
        <v>60</v>
      </c>
      <c r="H408" s="9" t="s">
        <v>190</v>
      </c>
      <c r="I408" s="9" t="s">
        <v>307</v>
      </c>
      <c r="J408" s="13">
        <f t="shared" si="12"/>
        <v>27</v>
      </c>
      <c r="K408" s="14">
        <f t="shared" si="13"/>
        <v>1620</v>
      </c>
    </row>
    <row r="409" spans="3:12" x14ac:dyDescent="0.25">
      <c r="C409" s="9" t="s">
        <v>237</v>
      </c>
      <c r="D409" s="2">
        <v>16</v>
      </c>
      <c r="E409" s="1" t="s">
        <v>97</v>
      </c>
      <c r="F409" s="1" t="s">
        <v>19</v>
      </c>
      <c r="G409" s="3">
        <v>233</v>
      </c>
      <c r="H409" s="9" t="s">
        <v>282</v>
      </c>
      <c r="I409" s="9" t="s">
        <v>307</v>
      </c>
      <c r="J409" s="13">
        <f t="shared" si="12"/>
        <v>30</v>
      </c>
      <c r="K409" s="14">
        <f t="shared" si="13"/>
        <v>6990</v>
      </c>
    </row>
    <row r="410" spans="3:12" x14ac:dyDescent="0.25">
      <c r="C410" s="9" t="s">
        <v>137</v>
      </c>
      <c r="D410" s="2">
        <v>1087</v>
      </c>
      <c r="E410" s="1" t="s">
        <v>170</v>
      </c>
      <c r="F410" s="1" t="s">
        <v>92</v>
      </c>
      <c r="G410" s="3">
        <v>240</v>
      </c>
      <c r="H410" s="9" t="s">
        <v>234</v>
      </c>
      <c r="I410" s="9" t="s">
        <v>307</v>
      </c>
      <c r="J410" s="13">
        <f t="shared" si="12"/>
        <v>33</v>
      </c>
      <c r="K410" s="14">
        <f t="shared" si="13"/>
        <v>7920</v>
      </c>
    </row>
    <row r="411" spans="3:12" x14ac:dyDescent="0.25">
      <c r="C411" s="9" t="s">
        <v>144</v>
      </c>
      <c r="D411" s="2">
        <v>25322</v>
      </c>
      <c r="E411" s="1" t="s">
        <v>301</v>
      </c>
      <c r="F411" s="1" t="s">
        <v>92</v>
      </c>
      <c r="G411" s="3">
        <v>9668</v>
      </c>
      <c r="H411" s="9" t="s">
        <v>190</v>
      </c>
      <c r="I411" s="9" t="s">
        <v>307</v>
      </c>
      <c r="J411" s="13">
        <f t="shared" si="12"/>
        <v>27</v>
      </c>
      <c r="K411" s="14">
        <f t="shared" si="13"/>
        <v>261036</v>
      </c>
    </row>
    <row r="412" spans="3:12" x14ac:dyDescent="0.25">
      <c r="C412" s="9" t="s">
        <v>144</v>
      </c>
      <c r="D412" s="2">
        <v>50961</v>
      </c>
      <c r="E412" s="1" t="s">
        <v>163</v>
      </c>
      <c r="F412" s="1" t="s">
        <v>164</v>
      </c>
      <c r="G412" s="3">
        <v>0.8</v>
      </c>
      <c r="H412" s="9" t="s">
        <v>190</v>
      </c>
      <c r="I412" s="9" t="s">
        <v>307</v>
      </c>
      <c r="J412" s="13">
        <f t="shared" si="12"/>
        <v>27</v>
      </c>
      <c r="K412" s="14">
        <f t="shared" si="13"/>
        <v>21.6</v>
      </c>
    </row>
    <row r="413" spans="3:12" x14ac:dyDescent="0.25">
      <c r="C413" s="9" t="s">
        <v>237</v>
      </c>
      <c r="D413" s="2">
        <v>9817</v>
      </c>
      <c r="E413" s="17" t="s">
        <v>386</v>
      </c>
      <c r="F413" s="1" t="s">
        <v>31</v>
      </c>
      <c r="G413" s="3">
        <v>2330</v>
      </c>
      <c r="H413" s="9" t="s">
        <v>307</v>
      </c>
      <c r="I413" s="9" t="s">
        <v>307</v>
      </c>
      <c r="J413" s="13">
        <f t="shared" si="12"/>
        <v>0</v>
      </c>
      <c r="K413" s="14">
        <f t="shared" si="13"/>
        <v>0</v>
      </c>
    </row>
    <row r="414" spans="3:12" x14ac:dyDescent="0.25">
      <c r="C414" s="9" t="s">
        <v>237</v>
      </c>
      <c r="D414" s="2">
        <v>9816</v>
      </c>
      <c r="E414" s="17" t="s">
        <v>386</v>
      </c>
      <c r="F414" s="1" t="s">
        <v>31</v>
      </c>
      <c r="G414" s="3">
        <v>2330</v>
      </c>
      <c r="H414" s="9" t="s">
        <v>307</v>
      </c>
      <c r="I414" s="9" t="s">
        <v>307</v>
      </c>
      <c r="J414" s="13">
        <f t="shared" si="12"/>
        <v>0</v>
      </c>
      <c r="K414" s="14">
        <f t="shared" si="13"/>
        <v>0</v>
      </c>
    </row>
    <row r="415" spans="3:12" x14ac:dyDescent="0.25">
      <c r="C415" s="9" t="s">
        <v>237</v>
      </c>
      <c r="D415" s="2">
        <v>9814</v>
      </c>
      <c r="E415" s="17" t="s">
        <v>386</v>
      </c>
      <c r="F415" s="1" t="s">
        <v>31</v>
      </c>
      <c r="G415" s="3">
        <v>100</v>
      </c>
      <c r="H415" s="9" t="s">
        <v>307</v>
      </c>
      <c r="I415" s="9" t="s">
        <v>307</v>
      </c>
      <c r="J415" s="13">
        <f t="shared" si="12"/>
        <v>0</v>
      </c>
      <c r="K415" s="14">
        <f t="shared" si="13"/>
        <v>0</v>
      </c>
    </row>
    <row r="416" spans="3:12" x14ac:dyDescent="0.25">
      <c r="C416" s="9" t="s">
        <v>237</v>
      </c>
      <c r="D416" s="2">
        <v>9815</v>
      </c>
      <c r="E416" s="17" t="s">
        <v>386</v>
      </c>
      <c r="F416" s="1" t="s">
        <v>31</v>
      </c>
      <c r="G416" s="3">
        <v>2330</v>
      </c>
      <c r="H416" s="9" t="s">
        <v>307</v>
      </c>
      <c r="I416" s="9" t="s">
        <v>307</v>
      </c>
      <c r="J416" s="13">
        <f t="shared" si="12"/>
        <v>0</v>
      </c>
      <c r="K416" s="14">
        <f t="shared" si="13"/>
        <v>0</v>
      </c>
    </row>
    <row r="417" spans="3:11" x14ac:dyDescent="0.25">
      <c r="C417" s="9" t="s">
        <v>232</v>
      </c>
      <c r="D417" s="2">
        <v>822022</v>
      </c>
      <c r="E417" s="1" t="s">
        <v>64</v>
      </c>
      <c r="F417" t="s">
        <v>346</v>
      </c>
      <c r="G417" s="3">
        <v>1480</v>
      </c>
      <c r="H417" s="9" t="s">
        <v>289</v>
      </c>
      <c r="I417" s="9" t="s">
        <v>307</v>
      </c>
      <c r="J417" s="13">
        <f t="shared" si="12"/>
        <v>19</v>
      </c>
      <c r="K417" s="14">
        <f t="shared" si="13"/>
        <v>28120</v>
      </c>
    </row>
    <row r="418" spans="3:11" x14ac:dyDescent="0.25">
      <c r="C418" s="9" t="s">
        <v>144</v>
      </c>
      <c r="D418" s="2">
        <v>116941</v>
      </c>
      <c r="E418" s="1" t="s">
        <v>162</v>
      </c>
      <c r="F418" s="1" t="s">
        <v>31</v>
      </c>
      <c r="G418" s="3">
        <v>692.02</v>
      </c>
      <c r="H418" s="9" t="s">
        <v>190</v>
      </c>
      <c r="I418" s="9" t="s">
        <v>307</v>
      </c>
      <c r="J418" s="13">
        <f t="shared" si="12"/>
        <v>27</v>
      </c>
      <c r="K418" s="14">
        <f t="shared" si="13"/>
        <v>18684.54</v>
      </c>
    </row>
    <row r="419" spans="3:11" x14ac:dyDescent="0.25">
      <c r="C419" s="9" t="s">
        <v>144</v>
      </c>
      <c r="D419" s="2">
        <v>116841</v>
      </c>
      <c r="E419" s="1" t="s">
        <v>162</v>
      </c>
      <c r="F419" s="1" t="s">
        <v>31</v>
      </c>
      <c r="G419" s="3">
        <v>671.7</v>
      </c>
      <c r="H419" s="9" t="s">
        <v>190</v>
      </c>
      <c r="I419" s="9" t="s">
        <v>307</v>
      </c>
      <c r="J419" s="13">
        <f t="shared" si="12"/>
        <v>27</v>
      </c>
      <c r="K419" s="14">
        <f t="shared" si="13"/>
        <v>18135.900000000001</v>
      </c>
    </row>
    <row r="420" spans="3:11" x14ac:dyDescent="0.25">
      <c r="C420" s="9" t="s">
        <v>192</v>
      </c>
      <c r="D420" s="2">
        <v>172</v>
      </c>
      <c r="E420" s="1" t="s">
        <v>98</v>
      </c>
      <c r="F420" s="1" t="s">
        <v>99</v>
      </c>
      <c r="G420" s="3">
        <v>751.9</v>
      </c>
      <c r="H420" s="9" t="s">
        <v>277</v>
      </c>
      <c r="I420" s="9" t="s">
        <v>307</v>
      </c>
      <c r="J420" s="13">
        <f t="shared" si="12"/>
        <v>25</v>
      </c>
      <c r="K420" s="14">
        <f t="shared" si="13"/>
        <v>18797.5</v>
      </c>
    </row>
    <row r="421" spans="3:11" x14ac:dyDescent="0.25">
      <c r="C421" s="9" t="s">
        <v>144</v>
      </c>
      <c r="D421" s="2">
        <v>5074</v>
      </c>
      <c r="E421" s="1" t="s">
        <v>317</v>
      </c>
      <c r="F421" s="1" t="s">
        <v>175</v>
      </c>
      <c r="G421" s="3">
        <v>236.63</v>
      </c>
      <c r="H421" s="9" t="s">
        <v>276</v>
      </c>
      <c r="I421" s="9" t="s">
        <v>307</v>
      </c>
      <c r="J421" s="13">
        <f t="shared" si="12"/>
        <v>-4</v>
      </c>
      <c r="K421" s="14">
        <f t="shared" si="13"/>
        <v>-946.52</v>
      </c>
    </row>
    <row r="422" spans="3:11" x14ac:dyDescent="0.25">
      <c r="C422" s="9" t="s">
        <v>254</v>
      </c>
      <c r="D422" s="2">
        <v>223724</v>
      </c>
      <c r="E422" s="17" t="s">
        <v>245</v>
      </c>
      <c r="F422" s="1" t="s">
        <v>247</v>
      </c>
      <c r="G422" s="32">
        <v>1800</v>
      </c>
      <c r="H422" s="33" t="s">
        <v>254</v>
      </c>
      <c r="I422" s="33" t="s">
        <v>307</v>
      </c>
      <c r="J422" s="13">
        <f t="shared" si="12"/>
        <v>50</v>
      </c>
      <c r="K422" s="14">
        <f t="shared" si="13"/>
        <v>90000</v>
      </c>
    </row>
    <row r="423" spans="3:11" x14ac:dyDescent="0.25">
      <c r="C423" s="9" t="s">
        <v>192</v>
      </c>
      <c r="D423" s="2">
        <v>121507</v>
      </c>
      <c r="E423" s="1" t="s">
        <v>168</v>
      </c>
      <c r="F423" s="1" t="s">
        <v>75</v>
      </c>
      <c r="G423" s="3">
        <v>8790</v>
      </c>
      <c r="H423" s="9" t="s">
        <v>277</v>
      </c>
      <c r="I423" s="9" t="s">
        <v>307</v>
      </c>
      <c r="J423" s="13">
        <f t="shared" si="12"/>
        <v>25</v>
      </c>
      <c r="K423" s="14">
        <f t="shared" si="13"/>
        <v>219750</v>
      </c>
    </row>
    <row r="424" spans="3:11" x14ac:dyDescent="0.25">
      <c r="C424" s="9" t="s">
        <v>232</v>
      </c>
      <c r="D424" s="2">
        <v>2127</v>
      </c>
      <c r="E424" s="1" t="s">
        <v>257</v>
      </c>
      <c r="F424" s="1" t="s">
        <v>26</v>
      </c>
      <c r="G424" s="3">
        <v>16302</v>
      </c>
      <c r="H424" s="9" t="s">
        <v>289</v>
      </c>
      <c r="I424" s="9" t="s">
        <v>307</v>
      </c>
      <c r="J424" s="13">
        <f t="shared" si="12"/>
        <v>19</v>
      </c>
      <c r="K424" s="14">
        <f t="shared" si="13"/>
        <v>309738</v>
      </c>
    </row>
    <row r="425" spans="3:11" x14ac:dyDescent="0.25">
      <c r="C425" s="9" t="s">
        <v>144</v>
      </c>
      <c r="D425" s="2">
        <v>1808</v>
      </c>
      <c r="E425" s="1" t="s">
        <v>367</v>
      </c>
      <c r="F425" s="1" t="s">
        <v>118</v>
      </c>
      <c r="G425" s="3">
        <v>51.77</v>
      </c>
      <c r="H425" s="9" t="s">
        <v>144</v>
      </c>
      <c r="I425" s="9" t="s">
        <v>307</v>
      </c>
      <c r="J425" s="13">
        <f t="shared" si="12"/>
        <v>57</v>
      </c>
      <c r="K425" s="14">
        <f t="shared" si="13"/>
        <v>2950.8900000000003</v>
      </c>
    </row>
    <row r="426" spans="3:11" x14ac:dyDescent="0.25">
      <c r="C426" s="9" t="s">
        <v>144</v>
      </c>
      <c r="D426" s="2">
        <v>1811</v>
      </c>
      <c r="E426" s="1" t="s">
        <v>367</v>
      </c>
      <c r="F426" s="1" t="s">
        <v>120</v>
      </c>
      <c r="G426" s="3">
        <v>16.559999999999999</v>
      </c>
      <c r="H426" s="9" t="s">
        <v>144</v>
      </c>
      <c r="I426" s="9" t="s">
        <v>307</v>
      </c>
      <c r="J426" s="13">
        <f t="shared" si="12"/>
        <v>57</v>
      </c>
      <c r="K426" s="14">
        <f t="shared" si="13"/>
        <v>943.92</v>
      </c>
    </row>
    <row r="427" spans="3:11" x14ac:dyDescent="0.25">
      <c r="C427" s="9" t="s">
        <v>144</v>
      </c>
      <c r="D427" s="2">
        <v>28</v>
      </c>
      <c r="E427" s="1" t="s">
        <v>226</v>
      </c>
      <c r="F427" s="1" t="s">
        <v>88</v>
      </c>
      <c r="G427" s="3">
        <v>3360</v>
      </c>
      <c r="H427" s="9" t="s">
        <v>190</v>
      </c>
      <c r="I427" s="9" t="s">
        <v>307</v>
      </c>
      <c r="J427" s="13">
        <f t="shared" si="12"/>
        <v>27</v>
      </c>
      <c r="K427" s="14">
        <f t="shared" si="13"/>
        <v>90720</v>
      </c>
    </row>
    <row r="428" spans="3:11" x14ac:dyDescent="0.25">
      <c r="C428" s="9" t="s">
        <v>199</v>
      </c>
      <c r="D428" s="2">
        <v>122097</v>
      </c>
      <c r="E428" s="1" t="s">
        <v>168</v>
      </c>
      <c r="F428" s="1" t="s">
        <v>75</v>
      </c>
      <c r="G428" s="3">
        <v>9132</v>
      </c>
      <c r="H428" s="9" t="s">
        <v>318</v>
      </c>
      <c r="I428" s="9" t="s">
        <v>307</v>
      </c>
      <c r="J428" s="13">
        <f t="shared" si="12"/>
        <v>18</v>
      </c>
      <c r="K428" s="14">
        <f t="shared" si="13"/>
        <v>164376</v>
      </c>
    </row>
    <row r="429" spans="3:11" x14ac:dyDescent="0.25">
      <c r="C429" s="9" t="s">
        <v>144</v>
      </c>
      <c r="D429" s="2">
        <v>223906</v>
      </c>
      <c r="E429" s="1" t="s">
        <v>191</v>
      </c>
      <c r="F429" s="15" t="s">
        <v>355</v>
      </c>
      <c r="G429" s="3">
        <v>1188.0899999999999</v>
      </c>
      <c r="H429" s="9" t="s">
        <v>190</v>
      </c>
      <c r="I429" s="9" t="s">
        <v>307</v>
      </c>
      <c r="J429" s="13">
        <f t="shared" si="12"/>
        <v>27</v>
      </c>
      <c r="K429" s="14">
        <f t="shared" si="13"/>
        <v>32078.429999999997</v>
      </c>
    </row>
    <row r="430" spans="3:11" x14ac:dyDescent="0.25">
      <c r="C430" s="9" t="s">
        <v>217</v>
      </c>
      <c r="D430" s="2">
        <v>51497</v>
      </c>
      <c r="E430" s="1" t="s">
        <v>163</v>
      </c>
      <c r="F430" s="1" t="s">
        <v>164</v>
      </c>
      <c r="G430" s="3">
        <v>19397.599999999999</v>
      </c>
      <c r="H430" s="9" t="s">
        <v>302</v>
      </c>
      <c r="I430" s="9" t="s">
        <v>307</v>
      </c>
      <c r="J430" s="13">
        <f t="shared" si="12"/>
        <v>11</v>
      </c>
      <c r="K430" s="14">
        <f t="shared" si="13"/>
        <v>213373.59999999998</v>
      </c>
    </row>
    <row r="431" spans="3:11" x14ac:dyDescent="0.25">
      <c r="C431" s="9" t="s">
        <v>210</v>
      </c>
      <c r="D431" s="2">
        <v>49</v>
      </c>
      <c r="E431" s="1" t="s">
        <v>214</v>
      </c>
      <c r="F431" s="1" t="s">
        <v>31</v>
      </c>
      <c r="G431" s="3">
        <v>5250</v>
      </c>
      <c r="H431" s="9" t="s">
        <v>276</v>
      </c>
      <c r="I431" s="9" t="s">
        <v>307</v>
      </c>
      <c r="J431" s="13">
        <f t="shared" si="12"/>
        <v>-4</v>
      </c>
      <c r="K431" s="14">
        <f t="shared" si="13"/>
        <v>-21000</v>
      </c>
    </row>
    <row r="432" spans="3:11" x14ac:dyDescent="0.25">
      <c r="C432" s="9" t="s">
        <v>319</v>
      </c>
      <c r="D432" s="2">
        <v>1217</v>
      </c>
      <c r="E432" s="1" t="s">
        <v>170</v>
      </c>
      <c r="F432" s="1" t="s">
        <v>92</v>
      </c>
      <c r="G432" s="3">
        <v>297.60000000000002</v>
      </c>
      <c r="H432" s="9" t="s">
        <v>320</v>
      </c>
      <c r="I432" s="9" t="s">
        <v>307</v>
      </c>
      <c r="J432" s="13">
        <f t="shared" si="12"/>
        <v>10</v>
      </c>
      <c r="K432" s="14">
        <f t="shared" si="13"/>
        <v>2976</v>
      </c>
    </row>
    <row r="433" spans="3:11" x14ac:dyDescent="0.25">
      <c r="C433" s="9" t="s">
        <v>217</v>
      </c>
      <c r="D433" s="2">
        <v>122584</v>
      </c>
      <c r="E433" s="1" t="s">
        <v>168</v>
      </c>
      <c r="F433" s="1" t="s">
        <v>75</v>
      </c>
      <c r="G433" s="3">
        <v>8430</v>
      </c>
      <c r="H433" s="9" t="s">
        <v>302</v>
      </c>
      <c r="I433" s="9" t="s">
        <v>307</v>
      </c>
      <c r="J433" s="13">
        <f t="shared" si="12"/>
        <v>11</v>
      </c>
      <c r="K433" s="14">
        <f t="shared" si="13"/>
        <v>92730</v>
      </c>
    </row>
    <row r="434" spans="3:11" x14ac:dyDescent="0.25">
      <c r="C434" s="9" t="s">
        <v>196</v>
      </c>
      <c r="D434" s="2">
        <v>494</v>
      </c>
      <c r="E434" s="15" t="s">
        <v>389</v>
      </c>
      <c r="F434" s="1" t="s">
        <v>92</v>
      </c>
      <c r="G434" s="3">
        <v>119465.52</v>
      </c>
      <c r="H434" s="9" t="s">
        <v>276</v>
      </c>
      <c r="I434" s="9" t="s">
        <v>307</v>
      </c>
      <c r="J434" s="13">
        <f t="shared" si="12"/>
        <v>-4</v>
      </c>
      <c r="K434" s="14">
        <f t="shared" si="13"/>
        <v>-477862.08</v>
      </c>
    </row>
    <row r="435" spans="3:11" x14ac:dyDescent="0.25">
      <c r="C435" s="9" t="s">
        <v>234</v>
      </c>
      <c r="D435" s="2">
        <v>233128</v>
      </c>
      <c r="E435" s="1" t="s">
        <v>243</v>
      </c>
      <c r="F435" s="1" t="s">
        <v>31</v>
      </c>
      <c r="G435" s="3">
        <v>148.32</v>
      </c>
      <c r="H435" s="9" t="s">
        <v>321</v>
      </c>
      <c r="I435" s="9" t="s">
        <v>307</v>
      </c>
      <c r="J435" s="13">
        <f t="shared" si="12"/>
        <v>3</v>
      </c>
      <c r="K435" s="14">
        <f t="shared" si="13"/>
        <v>444.96</v>
      </c>
    </row>
    <row r="436" spans="3:11" x14ac:dyDescent="0.25">
      <c r="C436" s="9" t="s">
        <v>234</v>
      </c>
      <c r="D436" s="2">
        <v>51711</v>
      </c>
      <c r="E436" s="1" t="s">
        <v>163</v>
      </c>
      <c r="F436" s="1" t="s">
        <v>164</v>
      </c>
      <c r="G436" s="3">
        <v>7275.2</v>
      </c>
      <c r="H436" s="9" t="s">
        <v>321</v>
      </c>
      <c r="I436" s="9" t="s">
        <v>307</v>
      </c>
      <c r="J436" s="13">
        <f t="shared" si="12"/>
        <v>3</v>
      </c>
      <c r="K436" s="14">
        <f t="shared" si="13"/>
        <v>21825.599999999999</v>
      </c>
    </row>
    <row r="437" spans="3:11" x14ac:dyDescent="0.25">
      <c r="C437" s="9" t="s">
        <v>234</v>
      </c>
      <c r="D437" s="2">
        <v>123265</v>
      </c>
      <c r="E437" s="1" t="s">
        <v>168</v>
      </c>
      <c r="F437" s="1" t="s">
        <v>75</v>
      </c>
      <c r="G437" s="3">
        <v>1600</v>
      </c>
      <c r="H437" s="9" t="s">
        <v>321</v>
      </c>
      <c r="I437" s="9" t="s">
        <v>307</v>
      </c>
      <c r="J437" s="13">
        <f t="shared" si="12"/>
        <v>3</v>
      </c>
      <c r="K437" s="14">
        <f t="shared" si="13"/>
        <v>4800</v>
      </c>
    </row>
    <row r="438" spans="3:11" x14ac:dyDescent="0.25">
      <c r="C438" s="9" t="s">
        <v>304</v>
      </c>
      <c r="D438" s="2">
        <v>123150</v>
      </c>
      <c r="E438" s="1" t="s">
        <v>168</v>
      </c>
      <c r="F438" s="1" t="s">
        <v>75</v>
      </c>
      <c r="G438" s="3">
        <v>8220</v>
      </c>
      <c r="H438" s="9" t="s">
        <v>294</v>
      </c>
      <c r="I438" s="9" t="s">
        <v>307</v>
      </c>
      <c r="J438" s="13">
        <f t="shared" si="12"/>
        <v>4</v>
      </c>
      <c r="K438" s="14">
        <f t="shared" si="13"/>
        <v>32880</v>
      </c>
    </row>
    <row r="439" spans="3:11" x14ac:dyDescent="0.25">
      <c r="C439" s="9" t="s">
        <v>262</v>
      </c>
      <c r="D439" s="2">
        <v>569</v>
      </c>
      <c r="E439" s="1" t="s">
        <v>227</v>
      </c>
      <c r="F439" s="1" t="s">
        <v>228</v>
      </c>
      <c r="G439" s="3">
        <v>42.64</v>
      </c>
      <c r="H439" s="9" t="s">
        <v>262</v>
      </c>
      <c r="I439" s="9" t="s">
        <v>307</v>
      </c>
      <c r="J439" s="13">
        <f t="shared" si="12"/>
        <v>29</v>
      </c>
      <c r="K439" s="14">
        <f t="shared" si="13"/>
        <v>1236.56</v>
      </c>
    </row>
    <row r="440" spans="3:11" x14ac:dyDescent="0.25">
      <c r="C440" s="9" t="s">
        <v>263</v>
      </c>
      <c r="D440" s="2">
        <v>123585</v>
      </c>
      <c r="E440" s="1" t="s">
        <v>168</v>
      </c>
      <c r="F440" s="1" t="s">
        <v>75</v>
      </c>
      <c r="G440" s="3">
        <v>7944</v>
      </c>
      <c r="H440" s="9" t="s">
        <v>322</v>
      </c>
      <c r="I440" s="9" t="s">
        <v>307</v>
      </c>
      <c r="J440" s="13">
        <f t="shared" si="12"/>
        <v>-2</v>
      </c>
      <c r="K440" s="14">
        <f t="shared" si="13"/>
        <v>-15888</v>
      </c>
    </row>
    <row r="441" spans="3:11" x14ac:dyDescent="0.25">
      <c r="C441" s="9" t="s">
        <v>190</v>
      </c>
      <c r="D441" s="2">
        <v>792022</v>
      </c>
      <c r="E441" s="1" t="s">
        <v>367</v>
      </c>
      <c r="F441" s="1" t="s">
        <v>120</v>
      </c>
      <c r="G441" s="3">
        <v>22.54</v>
      </c>
      <c r="H441" s="9" t="s">
        <v>190</v>
      </c>
      <c r="I441" s="9" t="s">
        <v>307</v>
      </c>
      <c r="J441" s="13">
        <f t="shared" si="12"/>
        <v>27</v>
      </c>
      <c r="K441" s="14">
        <f t="shared" si="13"/>
        <v>608.57999999999993</v>
      </c>
    </row>
    <row r="442" spans="3:11" x14ac:dyDescent="0.25">
      <c r="C442" s="9" t="s">
        <v>279</v>
      </c>
      <c r="D442" s="2">
        <v>17</v>
      </c>
      <c r="E442" s="1" t="s">
        <v>287</v>
      </c>
      <c r="F442" t="s">
        <v>346</v>
      </c>
      <c r="G442" s="3">
        <v>650</v>
      </c>
      <c r="H442" s="9" t="s">
        <v>233</v>
      </c>
      <c r="I442" s="9" t="s">
        <v>307</v>
      </c>
      <c r="J442" s="13">
        <f t="shared" si="12"/>
        <v>12</v>
      </c>
      <c r="K442" s="14">
        <f t="shared" si="13"/>
        <v>7800</v>
      </c>
    </row>
    <row r="443" spans="3:11" x14ac:dyDescent="0.25">
      <c r="C443" s="9" t="s">
        <v>190</v>
      </c>
      <c r="D443" s="2">
        <v>11689</v>
      </c>
      <c r="E443" s="1" t="s">
        <v>134</v>
      </c>
      <c r="F443" s="1" t="s">
        <v>75</v>
      </c>
      <c r="G443" s="3">
        <v>2438.42</v>
      </c>
      <c r="H443" s="9" t="s">
        <v>190</v>
      </c>
      <c r="I443" s="9" t="s">
        <v>307</v>
      </c>
      <c r="J443" s="13">
        <f t="shared" si="12"/>
        <v>27</v>
      </c>
      <c r="K443" s="14">
        <f t="shared" si="13"/>
        <v>65837.34</v>
      </c>
    </row>
    <row r="444" spans="3:11" x14ac:dyDescent="0.25">
      <c r="C444" s="9" t="s">
        <v>323</v>
      </c>
      <c r="D444" s="2">
        <v>929955</v>
      </c>
      <c r="E444" s="1" t="s">
        <v>139</v>
      </c>
      <c r="F444" s="1" t="s">
        <v>141</v>
      </c>
      <c r="G444" s="3">
        <v>6511.48</v>
      </c>
      <c r="H444" s="9" t="s">
        <v>307</v>
      </c>
      <c r="I444" s="9" t="s">
        <v>307</v>
      </c>
      <c r="J444" s="13">
        <f t="shared" si="12"/>
        <v>0</v>
      </c>
      <c r="K444" s="14">
        <f t="shared" si="13"/>
        <v>0</v>
      </c>
    </row>
    <row r="445" spans="3:11" x14ac:dyDescent="0.25">
      <c r="C445" s="9" t="s">
        <v>233</v>
      </c>
      <c r="D445" s="2">
        <v>1157</v>
      </c>
      <c r="E445" s="1" t="s">
        <v>102</v>
      </c>
      <c r="F445" s="1" t="s">
        <v>51</v>
      </c>
      <c r="G445" s="3">
        <v>20000</v>
      </c>
      <c r="H445" s="9" t="s">
        <v>233</v>
      </c>
      <c r="I445" s="9" t="s">
        <v>307</v>
      </c>
      <c r="J445" s="13">
        <f t="shared" si="12"/>
        <v>12</v>
      </c>
      <c r="K445" s="14">
        <f t="shared" si="13"/>
        <v>240000</v>
      </c>
    </row>
    <row r="446" spans="3:11" x14ac:dyDescent="0.25">
      <c r="C446" s="9" t="s">
        <v>276</v>
      </c>
      <c r="D446" s="2">
        <v>60</v>
      </c>
      <c r="E446" s="1" t="s">
        <v>324</v>
      </c>
      <c r="F446" s="1" t="s">
        <v>299</v>
      </c>
      <c r="G446" s="3">
        <v>3343.72</v>
      </c>
      <c r="H446" s="9" t="s">
        <v>276</v>
      </c>
      <c r="I446" s="9" t="s">
        <v>325</v>
      </c>
      <c r="J446" s="13">
        <f t="shared" si="12"/>
        <v>-3</v>
      </c>
      <c r="K446" s="14">
        <f t="shared" si="13"/>
        <v>-10031.16</v>
      </c>
    </row>
    <row r="447" spans="3:11" x14ac:dyDescent="0.25">
      <c r="C447" s="9" t="s">
        <v>275</v>
      </c>
      <c r="D447" s="2">
        <v>286807</v>
      </c>
      <c r="E447" s="1" t="s">
        <v>2</v>
      </c>
      <c r="F447" s="1" t="s">
        <v>5</v>
      </c>
      <c r="G447" s="3">
        <v>3790.29</v>
      </c>
      <c r="H447" s="9" t="s">
        <v>322</v>
      </c>
      <c r="I447" s="9" t="s">
        <v>325</v>
      </c>
      <c r="J447" s="13">
        <f t="shared" si="12"/>
        <v>-1</v>
      </c>
      <c r="K447" s="14">
        <f t="shared" si="13"/>
        <v>-3790.29</v>
      </c>
    </row>
    <row r="448" spans="3:11" x14ac:dyDescent="0.25">
      <c r="C448" s="9" t="s">
        <v>275</v>
      </c>
      <c r="D448" s="2">
        <v>291267</v>
      </c>
      <c r="E448" s="1" t="s">
        <v>2</v>
      </c>
      <c r="F448" s="1" t="s">
        <v>5</v>
      </c>
      <c r="G448" s="3">
        <v>58.17</v>
      </c>
      <c r="H448" s="9" t="s">
        <v>322</v>
      </c>
      <c r="I448" s="9" t="s">
        <v>325</v>
      </c>
      <c r="J448" s="13">
        <f t="shared" si="12"/>
        <v>-1</v>
      </c>
      <c r="K448" s="14">
        <f t="shared" si="13"/>
        <v>-58.17</v>
      </c>
    </row>
    <row r="449" spans="3:12" x14ac:dyDescent="0.25">
      <c r="C449" s="9" t="s">
        <v>14</v>
      </c>
      <c r="D449" s="2">
        <v>84</v>
      </c>
      <c r="E449" s="1" t="s">
        <v>111</v>
      </c>
      <c r="F449" s="1" t="s">
        <v>19</v>
      </c>
      <c r="G449" s="3">
        <v>210</v>
      </c>
      <c r="H449" s="9" t="s">
        <v>201</v>
      </c>
      <c r="I449" s="9" t="s">
        <v>322</v>
      </c>
      <c r="J449" s="13">
        <f t="shared" si="12"/>
        <v>55</v>
      </c>
      <c r="K449" s="14">
        <f t="shared" si="13"/>
        <v>11550</v>
      </c>
    </row>
    <row r="450" spans="3:12" x14ac:dyDescent="0.25">
      <c r="C450" s="9" t="s">
        <v>13</v>
      </c>
      <c r="D450" s="2">
        <v>2</v>
      </c>
      <c r="E450" s="1" t="s">
        <v>165</v>
      </c>
      <c r="F450" s="1" t="s">
        <v>31</v>
      </c>
      <c r="G450" s="3">
        <v>583.72</v>
      </c>
      <c r="H450" s="9" t="s">
        <v>263</v>
      </c>
      <c r="I450" s="9" t="s">
        <v>322</v>
      </c>
      <c r="J450" s="13">
        <f t="shared" si="12"/>
        <v>30</v>
      </c>
      <c r="K450" s="14">
        <f t="shared" si="13"/>
        <v>17511.600000000002</v>
      </c>
    </row>
    <row r="451" spans="3:12" x14ac:dyDescent="0.25">
      <c r="C451" s="9" t="s">
        <v>194</v>
      </c>
      <c r="D451" s="2">
        <v>702022</v>
      </c>
      <c r="E451" s="1" t="s">
        <v>157</v>
      </c>
      <c r="F451" s="15" t="s">
        <v>361</v>
      </c>
      <c r="G451" s="3">
        <v>705.5</v>
      </c>
      <c r="H451" s="9" t="s">
        <v>326</v>
      </c>
      <c r="I451" s="9" t="s">
        <v>322</v>
      </c>
      <c r="J451" s="13">
        <f t="shared" si="12"/>
        <v>19</v>
      </c>
      <c r="K451" s="14">
        <f t="shared" si="13"/>
        <v>13404.5</v>
      </c>
    </row>
    <row r="452" spans="3:12" x14ac:dyDescent="0.25">
      <c r="C452" s="9" t="s">
        <v>74</v>
      </c>
      <c r="D452" s="2">
        <v>832022</v>
      </c>
      <c r="E452" s="1" t="s">
        <v>157</v>
      </c>
      <c r="F452" s="15" t="s">
        <v>361</v>
      </c>
      <c r="G452" s="3">
        <v>510</v>
      </c>
      <c r="H452" s="9" t="s">
        <v>293</v>
      </c>
      <c r="I452" s="9" t="s">
        <v>322</v>
      </c>
      <c r="J452" s="13">
        <f t="shared" si="12"/>
        <v>15</v>
      </c>
      <c r="K452" s="14">
        <f t="shared" si="13"/>
        <v>7650</v>
      </c>
    </row>
    <row r="453" spans="3:12" x14ac:dyDescent="0.25">
      <c r="C453" s="9" t="s">
        <v>135</v>
      </c>
      <c r="D453" s="2">
        <v>882022</v>
      </c>
      <c r="E453" s="1" t="s">
        <v>157</v>
      </c>
      <c r="F453" s="15" t="s">
        <v>361</v>
      </c>
      <c r="G453" s="3">
        <v>535.5</v>
      </c>
      <c r="H453" s="9" t="s">
        <v>306</v>
      </c>
      <c r="I453" s="9" t="s">
        <v>322</v>
      </c>
      <c r="J453" s="13">
        <f t="shared" si="12"/>
        <v>8</v>
      </c>
      <c r="K453" s="14">
        <f t="shared" si="13"/>
        <v>4284</v>
      </c>
    </row>
    <row r="454" spans="3:12" x14ac:dyDescent="0.25">
      <c r="C454" s="9" t="s">
        <v>142</v>
      </c>
      <c r="D454" s="2">
        <v>1702</v>
      </c>
      <c r="E454" s="1" t="s">
        <v>327</v>
      </c>
      <c r="F454" s="1" t="s">
        <v>328</v>
      </c>
      <c r="G454" s="3">
        <v>6042</v>
      </c>
      <c r="H454" s="9" t="s">
        <v>276</v>
      </c>
      <c r="I454" s="9" t="s">
        <v>322</v>
      </c>
      <c r="J454" s="13">
        <f t="shared" si="12"/>
        <v>-2</v>
      </c>
      <c r="K454" s="14">
        <f t="shared" si="13"/>
        <v>-12084</v>
      </c>
    </row>
    <row r="455" spans="3:12" x14ac:dyDescent="0.25">
      <c r="C455" s="9" t="s">
        <v>144</v>
      </c>
      <c r="D455" s="2">
        <v>1391</v>
      </c>
      <c r="E455" s="1" t="s">
        <v>157</v>
      </c>
      <c r="F455" s="15" t="s">
        <v>361</v>
      </c>
      <c r="G455" s="3">
        <v>535.5</v>
      </c>
      <c r="H455" s="9" t="s">
        <v>276</v>
      </c>
      <c r="I455" s="9" t="s">
        <v>322</v>
      </c>
      <c r="J455" s="13">
        <f t="shared" si="12"/>
        <v>-2</v>
      </c>
      <c r="K455" s="14">
        <f t="shared" si="13"/>
        <v>-1071</v>
      </c>
    </row>
    <row r="456" spans="3:12" x14ac:dyDescent="0.25">
      <c r="C456" s="9" t="s">
        <v>144</v>
      </c>
      <c r="D456" s="2">
        <v>2874</v>
      </c>
      <c r="E456" s="1" t="s">
        <v>87</v>
      </c>
      <c r="F456" s="1" t="s">
        <v>88</v>
      </c>
      <c r="G456" s="3">
        <v>5250</v>
      </c>
      <c r="H456" s="9" t="s">
        <v>190</v>
      </c>
      <c r="I456" s="9" t="s">
        <v>322</v>
      </c>
      <c r="J456" s="13">
        <f t="shared" ref="J456:J496" si="14">IF(OR(H456=0,I456=0),0,I456-H456)</f>
        <v>29</v>
      </c>
      <c r="K456" s="14">
        <f t="shared" ref="K456:K496" si="15">G456*J456</f>
        <v>152250</v>
      </c>
    </row>
    <row r="457" spans="3:12" x14ac:dyDescent="0.25">
      <c r="C457" s="9" t="s">
        <v>144</v>
      </c>
      <c r="D457" s="2">
        <v>272022</v>
      </c>
      <c r="E457" s="1" t="s">
        <v>84</v>
      </c>
      <c r="F457" s="1" t="s">
        <v>86</v>
      </c>
      <c r="G457" s="3">
        <v>331.8</v>
      </c>
      <c r="H457" s="9" t="s">
        <v>190</v>
      </c>
      <c r="I457" s="9" t="s">
        <v>322</v>
      </c>
      <c r="J457" s="13">
        <f t="shared" si="14"/>
        <v>29</v>
      </c>
      <c r="K457" s="14">
        <f t="shared" si="15"/>
        <v>9622.2000000000007</v>
      </c>
    </row>
    <row r="458" spans="3:12" x14ac:dyDescent="0.25">
      <c r="C458" s="9" t="s">
        <v>210</v>
      </c>
      <c r="D458" s="2">
        <v>97</v>
      </c>
      <c r="E458" s="1" t="s">
        <v>111</v>
      </c>
      <c r="F458" s="1" t="s">
        <v>20</v>
      </c>
      <c r="G458" s="3">
        <v>600</v>
      </c>
      <c r="H458" s="9" t="s">
        <v>293</v>
      </c>
      <c r="I458" s="9" t="s">
        <v>322</v>
      </c>
      <c r="J458" s="13">
        <f t="shared" si="14"/>
        <v>15</v>
      </c>
      <c r="K458" s="14">
        <f t="shared" si="15"/>
        <v>9000</v>
      </c>
    </row>
    <row r="459" spans="3:12" x14ac:dyDescent="0.25">
      <c r="C459" s="9" t="s">
        <v>234</v>
      </c>
      <c r="D459" s="2">
        <v>152022</v>
      </c>
      <c r="E459" s="1" t="s">
        <v>166</v>
      </c>
      <c r="F459" s="1" t="s">
        <v>31</v>
      </c>
      <c r="G459" s="3">
        <v>2611.5</v>
      </c>
      <c r="H459" s="9" t="s">
        <v>321</v>
      </c>
      <c r="I459" s="9" t="s">
        <v>322</v>
      </c>
      <c r="J459" s="13">
        <f t="shared" si="14"/>
        <v>5</v>
      </c>
      <c r="K459" s="14">
        <f t="shared" si="15"/>
        <v>13057.5</v>
      </c>
    </row>
    <row r="460" spans="3:12" x14ac:dyDescent="0.25">
      <c r="C460" s="9" t="s">
        <v>234</v>
      </c>
      <c r="D460" s="2">
        <v>220013</v>
      </c>
      <c r="E460" s="1" t="s">
        <v>281</v>
      </c>
      <c r="F460" s="1" t="s">
        <v>117</v>
      </c>
      <c r="G460" s="3">
        <v>280</v>
      </c>
      <c r="H460" s="9" t="s">
        <v>276</v>
      </c>
      <c r="I460" s="9" t="s">
        <v>322</v>
      </c>
      <c r="J460" s="13">
        <f t="shared" si="14"/>
        <v>-2</v>
      </c>
      <c r="K460" s="14">
        <f t="shared" si="15"/>
        <v>-560</v>
      </c>
    </row>
    <row r="461" spans="3:12" x14ac:dyDescent="0.25">
      <c r="C461" s="9" t="s">
        <v>234</v>
      </c>
      <c r="D461" s="2">
        <v>714</v>
      </c>
      <c r="E461" s="1" t="s">
        <v>225</v>
      </c>
      <c r="F461" s="1" t="s">
        <v>99</v>
      </c>
      <c r="G461" s="3">
        <v>960</v>
      </c>
      <c r="H461" s="9" t="s">
        <v>321</v>
      </c>
      <c r="I461" s="9" t="s">
        <v>322</v>
      </c>
      <c r="J461" s="13">
        <f t="shared" si="14"/>
        <v>5</v>
      </c>
      <c r="K461" s="14">
        <f t="shared" si="15"/>
        <v>4800</v>
      </c>
    </row>
    <row r="462" spans="3:12" x14ac:dyDescent="0.25">
      <c r="C462" s="9" t="s">
        <v>246</v>
      </c>
      <c r="D462" s="2">
        <v>220014</v>
      </c>
      <c r="E462" s="1" t="s">
        <v>281</v>
      </c>
      <c r="F462" s="1" t="s">
        <v>329</v>
      </c>
      <c r="G462" s="3">
        <v>230</v>
      </c>
      <c r="H462" s="9" t="s">
        <v>276</v>
      </c>
      <c r="I462" s="9" t="s">
        <v>322</v>
      </c>
      <c r="J462" s="13">
        <f t="shared" si="14"/>
        <v>-2</v>
      </c>
      <c r="K462" s="14">
        <f t="shared" si="15"/>
        <v>-460</v>
      </c>
    </row>
    <row r="463" spans="3:12" x14ac:dyDescent="0.25">
      <c r="C463" s="9" t="s">
        <v>246</v>
      </c>
      <c r="D463" s="2">
        <v>220015</v>
      </c>
      <c r="E463" s="1" t="s">
        <v>281</v>
      </c>
      <c r="F463" s="1" t="s">
        <v>187</v>
      </c>
      <c r="G463" s="3">
        <v>2620</v>
      </c>
      <c r="H463" s="9" t="s">
        <v>276</v>
      </c>
      <c r="I463" s="9" t="s">
        <v>322</v>
      </c>
      <c r="J463" s="13">
        <f t="shared" si="14"/>
        <v>-2</v>
      </c>
      <c r="K463" s="14">
        <f t="shared" si="15"/>
        <v>-5240</v>
      </c>
      <c r="L463" s="42"/>
    </row>
    <row r="464" spans="3:12" x14ac:dyDescent="0.25">
      <c r="C464" s="9" t="s">
        <v>263</v>
      </c>
      <c r="D464" s="2">
        <v>20822</v>
      </c>
      <c r="E464" s="1" t="s">
        <v>330</v>
      </c>
      <c r="F464" s="1" t="s">
        <v>19</v>
      </c>
      <c r="G464" s="3">
        <v>1200</v>
      </c>
      <c r="H464" s="9" t="s">
        <v>276</v>
      </c>
      <c r="I464" s="9" t="s">
        <v>322</v>
      </c>
      <c r="J464" s="13">
        <f t="shared" si="14"/>
        <v>-2</v>
      </c>
      <c r="K464" s="14">
        <f t="shared" si="15"/>
        <v>-2400</v>
      </c>
    </row>
    <row r="465" spans="3:12" x14ac:dyDescent="0.25">
      <c r="C465" s="9" t="s">
        <v>246</v>
      </c>
      <c r="D465" s="2">
        <v>2351</v>
      </c>
      <c r="E465" s="1" t="s">
        <v>40</v>
      </c>
      <c r="F465" s="1" t="s">
        <v>118</v>
      </c>
      <c r="G465" s="3">
        <v>712.45</v>
      </c>
      <c r="H465" s="9" t="s">
        <v>331</v>
      </c>
      <c r="I465" s="9" t="s">
        <v>322</v>
      </c>
      <c r="J465" s="13">
        <f t="shared" si="14"/>
        <v>-33</v>
      </c>
      <c r="K465" s="14">
        <f t="shared" si="15"/>
        <v>-23510.850000000002</v>
      </c>
    </row>
    <row r="466" spans="3:12" x14ac:dyDescent="0.25">
      <c r="C466" s="9" t="s">
        <v>263</v>
      </c>
      <c r="D466" s="2">
        <v>7</v>
      </c>
      <c r="E466" s="1" t="s">
        <v>114</v>
      </c>
      <c r="F466" t="s">
        <v>346</v>
      </c>
      <c r="G466" s="3">
        <v>1440</v>
      </c>
      <c r="H466" s="9" t="s">
        <v>322</v>
      </c>
      <c r="I466" s="9" t="s">
        <v>322</v>
      </c>
      <c r="J466" s="13">
        <f t="shared" si="14"/>
        <v>0</v>
      </c>
      <c r="K466" s="14">
        <f t="shared" si="15"/>
        <v>0</v>
      </c>
    </row>
    <row r="467" spans="3:12" x14ac:dyDescent="0.25">
      <c r="C467" s="9" t="s">
        <v>190</v>
      </c>
      <c r="D467" s="2">
        <v>159</v>
      </c>
      <c r="E467" s="1" t="s">
        <v>221</v>
      </c>
      <c r="F467" s="1" t="s">
        <v>48</v>
      </c>
      <c r="G467" s="3">
        <v>3401.66</v>
      </c>
      <c r="H467" s="9" t="s">
        <v>276</v>
      </c>
      <c r="I467" s="9" t="s">
        <v>322</v>
      </c>
      <c r="J467" s="13">
        <f t="shared" si="14"/>
        <v>-2</v>
      </c>
      <c r="K467" s="14">
        <f t="shared" si="15"/>
        <v>-6803.32</v>
      </c>
    </row>
    <row r="468" spans="3:12" x14ac:dyDescent="0.25">
      <c r="C468" s="9" t="s">
        <v>263</v>
      </c>
      <c r="D468" s="2">
        <v>1033</v>
      </c>
      <c r="E468" s="1" t="s">
        <v>173</v>
      </c>
      <c r="F468" s="1" t="s">
        <v>26</v>
      </c>
      <c r="G468" s="3">
        <v>7800</v>
      </c>
      <c r="H468" s="9" t="s">
        <v>276</v>
      </c>
      <c r="I468" s="9" t="s">
        <v>322</v>
      </c>
      <c r="J468" s="13">
        <f t="shared" si="14"/>
        <v>-2</v>
      </c>
      <c r="K468" s="14">
        <f t="shared" si="15"/>
        <v>-15600</v>
      </c>
    </row>
    <row r="469" spans="3:12" x14ac:dyDescent="0.25">
      <c r="C469" s="9" t="s">
        <v>263</v>
      </c>
      <c r="D469" s="2">
        <v>1034</v>
      </c>
      <c r="E469" s="1" t="s">
        <v>173</v>
      </c>
      <c r="F469" s="1" t="s">
        <v>26</v>
      </c>
      <c r="G469" s="3">
        <v>4980</v>
      </c>
      <c r="H469" s="9" t="s">
        <v>276</v>
      </c>
      <c r="I469" s="9" t="s">
        <v>322</v>
      </c>
      <c r="J469" s="13">
        <f t="shared" si="14"/>
        <v>-2</v>
      </c>
      <c r="K469" s="14">
        <f t="shared" si="15"/>
        <v>-9960</v>
      </c>
    </row>
    <row r="470" spans="3:12" x14ac:dyDescent="0.25">
      <c r="C470" s="9" t="s">
        <v>190</v>
      </c>
      <c r="D470" s="2">
        <v>2030</v>
      </c>
      <c r="E470" s="1" t="s">
        <v>231</v>
      </c>
      <c r="F470" s="1" t="s">
        <v>20</v>
      </c>
      <c r="G470" s="3">
        <v>53.94</v>
      </c>
      <c r="H470" s="9" t="s">
        <v>190</v>
      </c>
      <c r="I470" s="9" t="s">
        <v>322</v>
      </c>
      <c r="J470" s="13">
        <f t="shared" si="14"/>
        <v>29</v>
      </c>
      <c r="K470" s="14">
        <f t="shared" si="15"/>
        <v>1564.26</v>
      </c>
    </row>
    <row r="471" spans="3:12" x14ac:dyDescent="0.25">
      <c r="C471" s="9" t="s">
        <v>190</v>
      </c>
      <c r="D471" s="2">
        <v>2980</v>
      </c>
      <c r="E471" s="1" t="s">
        <v>273</v>
      </c>
      <c r="F471" s="1" t="s">
        <v>88</v>
      </c>
      <c r="G471" s="3">
        <v>16105.02</v>
      </c>
      <c r="H471" s="9" t="s">
        <v>276</v>
      </c>
      <c r="I471" s="9" t="s">
        <v>322</v>
      </c>
      <c r="J471" s="13">
        <f t="shared" si="14"/>
        <v>-2</v>
      </c>
      <c r="K471" s="14">
        <f t="shared" si="15"/>
        <v>-32210.04</v>
      </c>
    </row>
    <row r="472" spans="3:12" x14ac:dyDescent="0.25">
      <c r="C472" s="9" t="s">
        <v>190</v>
      </c>
      <c r="D472" s="2">
        <v>3194</v>
      </c>
      <c r="E472" s="1" t="s">
        <v>181</v>
      </c>
      <c r="F472" s="1" t="s">
        <v>92</v>
      </c>
      <c r="G472" s="3">
        <v>78048.09</v>
      </c>
      <c r="H472" s="9" t="s">
        <v>310</v>
      </c>
      <c r="I472" s="9" t="s">
        <v>322</v>
      </c>
      <c r="J472" s="13">
        <f t="shared" si="14"/>
        <v>-1</v>
      </c>
      <c r="K472" s="14">
        <f t="shared" si="15"/>
        <v>-78048.09</v>
      </c>
    </row>
    <row r="473" spans="3:12" x14ac:dyDescent="0.25">
      <c r="C473" s="9" t="s">
        <v>190</v>
      </c>
      <c r="D473" s="2">
        <v>1009</v>
      </c>
      <c r="E473" s="1" t="s">
        <v>179</v>
      </c>
      <c r="F473" s="1" t="s">
        <v>92</v>
      </c>
      <c r="G473" s="3">
        <v>3596.88</v>
      </c>
      <c r="H473" s="9" t="s">
        <v>310</v>
      </c>
      <c r="I473" s="9" t="s">
        <v>322</v>
      </c>
      <c r="J473" s="13">
        <f t="shared" si="14"/>
        <v>-1</v>
      </c>
      <c r="K473" s="14">
        <f t="shared" si="15"/>
        <v>-3596.88</v>
      </c>
    </row>
    <row r="474" spans="3:12" x14ac:dyDescent="0.25">
      <c r="C474" s="9" t="s">
        <v>190</v>
      </c>
      <c r="D474" s="2">
        <v>232</v>
      </c>
      <c r="E474" s="1" t="s">
        <v>229</v>
      </c>
      <c r="F474" s="1" t="s">
        <v>230</v>
      </c>
      <c r="G474" s="3">
        <v>10115.120000000001</v>
      </c>
      <c r="H474" s="9" t="s">
        <v>276</v>
      </c>
      <c r="I474" s="9" t="s">
        <v>322</v>
      </c>
      <c r="J474" s="13">
        <f t="shared" si="14"/>
        <v>-2</v>
      </c>
      <c r="K474" s="14">
        <f t="shared" si="15"/>
        <v>-20230.240000000002</v>
      </c>
    </row>
    <row r="475" spans="3:12" s="26" customFormat="1" x14ac:dyDescent="0.25">
      <c r="C475" s="9" t="s">
        <v>190</v>
      </c>
      <c r="D475" s="2">
        <v>318</v>
      </c>
      <c r="E475" s="1" t="s">
        <v>180</v>
      </c>
      <c r="F475" s="1" t="s">
        <v>31</v>
      </c>
      <c r="G475" s="3">
        <v>129.76</v>
      </c>
      <c r="H475" s="9" t="s">
        <v>276</v>
      </c>
      <c r="I475" s="9" t="s">
        <v>322</v>
      </c>
      <c r="J475" s="13">
        <f t="shared" si="14"/>
        <v>-2</v>
      </c>
      <c r="K475" s="14">
        <f t="shared" si="15"/>
        <v>-259.52</v>
      </c>
      <c r="L475" s="42"/>
    </row>
    <row r="476" spans="3:12" x14ac:dyDescent="0.25">
      <c r="C476" s="9" t="s">
        <v>190</v>
      </c>
      <c r="D476" s="2">
        <v>3511</v>
      </c>
      <c r="E476" s="1" t="s">
        <v>176</v>
      </c>
      <c r="F476" s="1" t="s">
        <v>177</v>
      </c>
      <c r="G476" s="3">
        <v>47937.88</v>
      </c>
      <c r="H476" s="9" t="s">
        <v>276</v>
      </c>
      <c r="I476" s="9" t="s">
        <v>322</v>
      </c>
      <c r="J476" s="13">
        <f t="shared" si="14"/>
        <v>-2</v>
      </c>
      <c r="K476" s="14">
        <f t="shared" si="15"/>
        <v>-95875.76</v>
      </c>
    </row>
    <row r="477" spans="3:12" x14ac:dyDescent="0.25">
      <c r="C477" s="9" t="s">
        <v>293</v>
      </c>
      <c r="D477" s="2">
        <v>610</v>
      </c>
      <c r="E477" s="17" t="s">
        <v>332</v>
      </c>
      <c r="F477" s="1" t="s">
        <v>99</v>
      </c>
      <c r="G477" s="3">
        <v>250</v>
      </c>
      <c r="H477" s="9" t="s">
        <v>293</v>
      </c>
      <c r="I477" s="9" t="s">
        <v>322</v>
      </c>
      <c r="J477" s="13">
        <f t="shared" si="14"/>
        <v>15</v>
      </c>
      <c r="K477" s="14">
        <f t="shared" si="15"/>
        <v>3750</v>
      </c>
    </row>
    <row r="478" spans="3:12" x14ac:dyDescent="0.25">
      <c r="C478" s="9" t="s">
        <v>325</v>
      </c>
      <c r="D478" s="2">
        <v>469</v>
      </c>
      <c r="E478" s="17" t="s">
        <v>333</v>
      </c>
      <c r="F478" s="1" t="s">
        <v>130</v>
      </c>
      <c r="G478" s="32">
        <v>608206.02</v>
      </c>
      <c r="H478" s="33" t="s">
        <v>334</v>
      </c>
      <c r="I478" s="33" t="s">
        <v>322</v>
      </c>
      <c r="J478" s="13">
        <f t="shared" si="14"/>
        <v>-29</v>
      </c>
      <c r="K478" s="14">
        <f t="shared" si="15"/>
        <v>-17637974.580000002</v>
      </c>
    </row>
    <row r="479" spans="3:12" x14ac:dyDescent="0.25">
      <c r="C479" s="9" t="s">
        <v>190</v>
      </c>
      <c r="D479" s="2">
        <v>11024</v>
      </c>
      <c r="E479" s="17" t="s">
        <v>250</v>
      </c>
      <c r="F479" s="1" t="s">
        <v>48</v>
      </c>
      <c r="G479" s="32">
        <v>1815</v>
      </c>
      <c r="H479" s="33" t="s">
        <v>276</v>
      </c>
      <c r="I479" s="33" t="s">
        <v>310</v>
      </c>
      <c r="J479" s="13">
        <f t="shared" si="14"/>
        <v>-1</v>
      </c>
      <c r="K479" s="14">
        <f t="shared" si="15"/>
        <v>-1815</v>
      </c>
    </row>
    <row r="480" spans="3:12" x14ac:dyDescent="0.25">
      <c r="C480" s="9" t="s">
        <v>190</v>
      </c>
      <c r="D480" s="2">
        <v>56</v>
      </c>
      <c r="E480" s="17" t="s">
        <v>174</v>
      </c>
      <c r="F480" s="1" t="s">
        <v>175</v>
      </c>
      <c r="G480" s="32">
        <v>3582</v>
      </c>
      <c r="H480" s="33" t="s">
        <v>310</v>
      </c>
      <c r="I480" s="33" t="s">
        <v>310</v>
      </c>
      <c r="J480" s="13">
        <f t="shared" si="14"/>
        <v>0</v>
      </c>
      <c r="K480" s="14">
        <f t="shared" si="15"/>
        <v>0</v>
      </c>
    </row>
    <row r="481" spans="3:11" x14ac:dyDescent="0.25">
      <c r="C481" s="9" t="s">
        <v>190</v>
      </c>
      <c r="D481" s="2">
        <v>53</v>
      </c>
      <c r="E481" s="17" t="s">
        <v>174</v>
      </c>
      <c r="F481" s="1" t="s">
        <v>175</v>
      </c>
      <c r="G481" s="32">
        <v>895.5</v>
      </c>
      <c r="H481" s="33" t="s">
        <v>310</v>
      </c>
      <c r="I481" s="33" t="s">
        <v>310</v>
      </c>
      <c r="J481" s="13">
        <f t="shared" si="14"/>
        <v>0</v>
      </c>
      <c r="K481" s="14">
        <f t="shared" si="15"/>
        <v>0</v>
      </c>
    </row>
    <row r="482" spans="3:11" x14ac:dyDescent="0.25">
      <c r="C482" s="9" t="s">
        <v>190</v>
      </c>
      <c r="D482" s="2">
        <v>54</v>
      </c>
      <c r="E482" s="17" t="s">
        <v>174</v>
      </c>
      <c r="F482" s="1" t="s">
        <v>175</v>
      </c>
      <c r="G482" s="32">
        <v>1094.5</v>
      </c>
      <c r="H482" s="33" t="s">
        <v>310</v>
      </c>
      <c r="I482" s="33" t="s">
        <v>310</v>
      </c>
      <c r="J482" s="13">
        <f t="shared" si="14"/>
        <v>0</v>
      </c>
      <c r="K482" s="14">
        <f t="shared" si="15"/>
        <v>0</v>
      </c>
    </row>
    <row r="483" spans="3:11" x14ac:dyDescent="0.25">
      <c r="C483" s="9" t="s">
        <v>190</v>
      </c>
      <c r="D483" s="2">
        <v>55</v>
      </c>
      <c r="E483" s="17" t="s">
        <v>174</v>
      </c>
      <c r="F483" s="1" t="s">
        <v>175</v>
      </c>
      <c r="G483" s="32">
        <v>199</v>
      </c>
      <c r="H483" s="33" t="s">
        <v>310</v>
      </c>
      <c r="I483" s="33" t="s">
        <v>310</v>
      </c>
      <c r="J483" s="13">
        <f t="shared" si="14"/>
        <v>0</v>
      </c>
      <c r="K483" s="14">
        <f t="shared" si="15"/>
        <v>0</v>
      </c>
    </row>
    <row r="484" spans="3:11" x14ac:dyDescent="0.25">
      <c r="C484" s="9" t="s">
        <v>190</v>
      </c>
      <c r="D484" s="2">
        <v>22573</v>
      </c>
      <c r="E484" s="17" t="s">
        <v>182</v>
      </c>
      <c r="F484" s="1" t="s">
        <v>183</v>
      </c>
      <c r="G484" s="32">
        <v>256.08</v>
      </c>
      <c r="H484" s="33" t="s">
        <v>276</v>
      </c>
      <c r="I484" s="33" t="s">
        <v>310</v>
      </c>
      <c r="J484" s="13">
        <f t="shared" si="14"/>
        <v>-1</v>
      </c>
      <c r="K484" s="14">
        <f t="shared" si="15"/>
        <v>-256.08</v>
      </c>
    </row>
    <row r="485" spans="3:11" x14ac:dyDescent="0.25">
      <c r="C485" s="9" t="s">
        <v>190</v>
      </c>
      <c r="D485" s="2">
        <v>22617</v>
      </c>
      <c r="E485" s="17" t="s">
        <v>182</v>
      </c>
      <c r="F485" s="1" t="s">
        <v>183</v>
      </c>
      <c r="G485" s="32">
        <v>4203.6000000000004</v>
      </c>
      <c r="H485" s="33" t="s">
        <v>276</v>
      </c>
      <c r="I485" s="33" t="s">
        <v>310</v>
      </c>
      <c r="J485" s="13">
        <f t="shared" si="14"/>
        <v>-1</v>
      </c>
      <c r="K485" s="14">
        <f t="shared" si="15"/>
        <v>-4203.6000000000004</v>
      </c>
    </row>
    <row r="486" spans="3:11" x14ac:dyDescent="0.25">
      <c r="C486" s="9" t="s">
        <v>233</v>
      </c>
      <c r="D486" s="2">
        <v>629107</v>
      </c>
      <c r="E486" s="17" t="s">
        <v>82</v>
      </c>
      <c r="F486" s="1" t="s">
        <v>75</v>
      </c>
      <c r="G486" s="32">
        <v>115.93</v>
      </c>
      <c r="H486" s="33" t="s">
        <v>310</v>
      </c>
      <c r="I486" s="33" t="s">
        <v>310</v>
      </c>
      <c r="J486" s="13">
        <f t="shared" si="14"/>
        <v>0</v>
      </c>
      <c r="K486" s="14">
        <f t="shared" si="15"/>
        <v>0</v>
      </c>
    </row>
    <row r="487" spans="3:11" x14ac:dyDescent="0.25">
      <c r="C487" s="9" t="s">
        <v>233</v>
      </c>
      <c r="D487" s="2">
        <v>628881</v>
      </c>
      <c r="E487" s="17" t="s">
        <v>82</v>
      </c>
      <c r="F487" s="1" t="s">
        <v>75</v>
      </c>
      <c r="G487" s="32">
        <v>3366.27</v>
      </c>
      <c r="H487" s="33" t="s">
        <v>310</v>
      </c>
      <c r="I487" s="33" t="s">
        <v>310</v>
      </c>
      <c r="J487" s="13">
        <f t="shared" si="14"/>
        <v>0</v>
      </c>
      <c r="K487" s="14">
        <f t="shared" si="15"/>
        <v>0</v>
      </c>
    </row>
    <row r="488" spans="3:11" x14ac:dyDescent="0.25">
      <c r="C488" s="9" t="s">
        <v>233</v>
      </c>
      <c r="D488" s="2">
        <v>628880</v>
      </c>
      <c r="E488" s="17" t="s">
        <v>82</v>
      </c>
      <c r="F488" s="1" t="s">
        <v>75</v>
      </c>
      <c r="G488" s="32">
        <v>16825.23</v>
      </c>
      <c r="H488" s="33" t="s">
        <v>310</v>
      </c>
      <c r="I488" s="33" t="s">
        <v>310</v>
      </c>
      <c r="J488" s="13">
        <f t="shared" si="14"/>
        <v>0</v>
      </c>
      <c r="K488" s="14">
        <f t="shared" si="15"/>
        <v>0</v>
      </c>
    </row>
    <row r="489" spans="3:11" x14ac:dyDescent="0.25">
      <c r="C489" s="9" t="s">
        <v>233</v>
      </c>
      <c r="D489" s="2">
        <v>628953</v>
      </c>
      <c r="E489" s="17" t="s">
        <v>82</v>
      </c>
      <c r="F489" s="1" t="s">
        <v>75</v>
      </c>
      <c r="G489" s="32">
        <v>630.16</v>
      </c>
      <c r="H489" s="33" t="s">
        <v>310</v>
      </c>
      <c r="I489" s="33" t="s">
        <v>310</v>
      </c>
      <c r="J489" s="13">
        <f t="shared" si="14"/>
        <v>0</v>
      </c>
      <c r="K489" s="14">
        <f t="shared" si="15"/>
        <v>0</v>
      </c>
    </row>
    <row r="490" spans="3:11" x14ac:dyDescent="0.25">
      <c r="C490" s="23" t="s">
        <v>310</v>
      </c>
      <c r="D490" s="24">
        <v>472</v>
      </c>
      <c r="E490" s="17" t="s">
        <v>333</v>
      </c>
      <c r="F490" s="25" t="s">
        <v>130</v>
      </c>
      <c r="G490" s="40">
        <v>9513.85</v>
      </c>
      <c r="H490" s="41" t="s">
        <v>335</v>
      </c>
      <c r="I490" s="41" t="s">
        <v>310</v>
      </c>
      <c r="J490" s="13">
        <f t="shared" si="14"/>
        <v>-30</v>
      </c>
      <c r="K490" s="14">
        <f t="shared" si="15"/>
        <v>-285415.5</v>
      </c>
    </row>
    <row r="491" spans="3:11" x14ac:dyDescent="0.25">
      <c r="C491" s="9" t="s">
        <v>310</v>
      </c>
      <c r="D491" s="2">
        <v>38674</v>
      </c>
      <c r="E491" s="17" t="s">
        <v>188</v>
      </c>
      <c r="F491" s="1" t="s">
        <v>189</v>
      </c>
      <c r="G491" s="32">
        <v>429.6</v>
      </c>
      <c r="H491" s="33" t="s">
        <v>310</v>
      </c>
      <c r="I491" s="33" t="s">
        <v>310</v>
      </c>
      <c r="J491" s="13">
        <f t="shared" si="14"/>
        <v>0</v>
      </c>
      <c r="K491" s="14">
        <f t="shared" si="15"/>
        <v>0</v>
      </c>
    </row>
    <row r="492" spans="3:11" x14ac:dyDescent="0.25">
      <c r="C492" s="9" t="s">
        <v>310</v>
      </c>
      <c r="D492" s="2">
        <v>38673</v>
      </c>
      <c r="E492" s="1" t="s">
        <v>188</v>
      </c>
      <c r="F492" s="1" t="s">
        <v>189</v>
      </c>
      <c r="G492" s="3">
        <v>10.82</v>
      </c>
      <c r="H492" s="9" t="s">
        <v>310</v>
      </c>
      <c r="I492" s="9" t="s">
        <v>310</v>
      </c>
      <c r="J492" s="13">
        <f t="shared" si="14"/>
        <v>0</v>
      </c>
      <c r="K492" s="14">
        <f t="shared" si="15"/>
        <v>0</v>
      </c>
    </row>
    <row r="493" spans="3:11" x14ac:dyDescent="0.25">
      <c r="C493" s="9" t="s">
        <v>310</v>
      </c>
      <c r="D493" s="2">
        <v>38670</v>
      </c>
      <c r="E493" s="1" t="s">
        <v>188</v>
      </c>
      <c r="F493" s="1" t="s">
        <v>189</v>
      </c>
      <c r="G493" s="3">
        <v>59.35</v>
      </c>
      <c r="H493" s="9" t="s">
        <v>310</v>
      </c>
      <c r="I493" s="9" t="s">
        <v>310</v>
      </c>
      <c r="J493" s="13">
        <f t="shared" si="14"/>
        <v>0</v>
      </c>
      <c r="K493" s="14">
        <f t="shared" si="15"/>
        <v>0</v>
      </c>
    </row>
    <row r="494" spans="3:11" x14ac:dyDescent="0.25">
      <c r="C494" s="9" t="s">
        <v>310</v>
      </c>
      <c r="D494" s="2">
        <v>38671</v>
      </c>
      <c r="E494" s="1" t="s">
        <v>188</v>
      </c>
      <c r="F494" s="1" t="s">
        <v>189</v>
      </c>
      <c r="G494" s="3">
        <v>31.97</v>
      </c>
      <c r="H494" s="9" t="s">
        <v>310</v>
      </c>
      <c r="I494" s="9" t="s">
        <v>310</v>
      </c>
      <c r="J494" s="13">
        <f t="shared" si="14"/>
        <v>0</v>
      </c>
      <c r="K494" s="14">
        <f t="shared" si="15"/>
        <v>0</v>
      </c>
    </row>
    <row r="495" spans="3:11" x14ac:dyDescent="0.25">
      <c r="C495" s="9" t="s">
        <v>310</v>
      </c>
      <c r="D495" s="2">
        <v>39011</v>
      </c>
      <c r="E495" s="1" t="s">
        <v>186</v>
      </c>
      <c r="F495" s="1" t="s">
        <v>187</v>
      </c>
      <c r="G495" s="3">
        <v>119.09</v>
      </c>
      <c r="H495" s="9" t="s">
        <v>310</v>
      </c>
      <c r="I495" s="9" t="s">
        <v>310</v>
      </c>
      <c r="J495" s="13">
        <f t="shared" si="14"/>
        <v>0</v>
      </c>
      <c r="K495" s="14">
        <f t="shared" si="15"/>
        <v>0</v>
      </c>
    </row>
    <row r="496" spans="3:11" x14ac:dyDescent="0.25">
      <c r="C496" s="9" t="s">
        <v>310</v>
      </c>
      <c r="D496" s="2">
        <v>39008</v>
      </c>
      <c r="E496" s="1" t="s">
        <v>186</v>
      </c>
      <c r="F496" s="1" t="s">
        <v>187</v>
      </c>
      <c r="G496" s="3">
        <v>17.190000000000001</v>
      </c>
      <c r="H496" s="9" t="s">
        <v>310</v>
      </c>
      <c r="I496" s="9" t="s">
        <v>310</v>
      </c>
      <c r="J496" s="13">
        <f t="shared" si="14"/>
        <v>0</v>
      </c>
      <c r="K496" s="14">
        <f t="shared" si="15"/>
        <v>0</v>
      </c>
    </row>
    <row r="497" spans="7:11" x14ac:dyDescent="0.25">
      <c r="G497" s="49"/>
      <c r="H497" s="49"/>
      <c r="I497" s="49"/>
      <c r="J497" s="49"/>
      <c r="K497" s="49"/>
    </row>
    <row r="498" spans="7:11" x14ac:dyDescent="0.25">
      <c r="G498" s="49"/>
      <c r="H498" s="49"/>
      <c r="I498" s="49"/>
      <c r="J498" s="49"/>
      <c r="K498" s="49"/>
    </row>
    <row r="501" spans="7:11" x14ac:dyDescent="0.25">
      <c r="H501" s="50"/>
    </row>
  </sheetData>
  <sortState xmlns:xlrd2="http://schemas.microsoft.com/office/spreadsheetml/2017/richdata2" ref="C7:K496">
    <sortCondition ref="I7:I496"/>
  </sortState>
  <mergeCells count="2">
    <mergeCell ref="C4:K4"/>
    <mergeCell ref="C5:K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IV trimestre 2022</vt:lpstr>
    </vt:vector>
  </TitlesOfParts>
  <Company>SALERNO PULITA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Scadenzario Clienti o Fornitori con cig e cup</dc:title>
  <dc:creator>DIMOTTA</dc:creator>
  <cp:lastModifiedBy>UTENTE</cp:lastModifiedBy>
  <dcterms:created xsi:type="dcterms:W3CDTF">2023-01-20T09:13:11Z</dcterms:created>
  <dcterms:modified xsi:type="dcterms:W3CDTF">2023-02-09T09:50:30Z</dcterms:modified>
</cp:coreProperties>
</file>